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" yWindow="390" windowWidth="15360" windowHeight="8220" tabRatio="747" activeTab="2"/>
  </bookViews>
  <sheets>
    <sheet name="ใส่รหัส" sheetId="3" r:id="rId1"/>
    <sheet name="สรุป" sheetId="16" r:id="rId2"/>
    <sheet name="สชป.5" sheetId="15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a">#REF!</definedName>
    <definedName name="\b">#REF!</definedName>
    <definedName name="\c">#REF!</definedName>
    <definedName name="\e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w">#REF!</definedName>
    <definedName name="\x">#REF!</definedName>
    <definedName name="\X2">#REF!</definedName>
    <definedName name="\z">#REF!</definedName>
    <definedName name="_">'[1]ผ1-ผ2 (2538)'!#REF!</definedName>
    <definedName name="__hua1">#REF!</definedName>
    <definedName name="__hua2">#REF!</definedName>
    <definedName name="__hua3">#REF!</definedName>
    <definedName name="__hua4">#REF!</definedName>
    <definedName name="__L72317">#REF!</definedName>
    <definedName name="__loa1">#REF!</definedName>
    <definedName name="__loa2">#REF!</definedName>
    <definedName name="__loa3">#REF!</definedName>
    <definedName name="__loa4">#REF!</definedName>
    <definedName name="_f" hidden="1">#REF!</definedName>
    <definedName name="_Fill" hidden="1">#REF!</definedName>
    <definedName name="_xlnm._FilterDatabase" localSheetId="2" hidden="1">สชป.5!$A$8:$T$103</definedName>
    <definedName name="_hua1">#REF!</definedName>
    <definedName name="_hua2">#REF!</definedName>
    <definedName name="_hua3">#REF!</definedName>
    <definedName name="_hua4">#REF!</definedName>
    <definedName name="_Key1" hidden="1">'[2]220'!#REF!</definedName>
    <definedName name="_Key2" hidden="1">#REF!</definedName>
    <definedName name="_L72317">#REF!</definedName>
    <definedName name="_loa1">#REF!</definedName>
    <definedName name="_loa2">#REF!</definedName>
    <definedName name="_loa3">#REF!</definedName>
    <definedName name="_loa4">#REF!</definedName>
    <definedName name="_Order1" hidden="1">255</definedName>
    <definedName name="_Order2" hidden="1">255</definedName>
    <definedName name="_R">#REF!</definedName>
    <definedName name="_Sort" hidden="1">'[2]220'!#REF!</definedName>
    <definedName name="_T1">#REF!</definedName>
    <definedName name="_T2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8">#REF!</definedName>
    <definedName name="A">#REF!</definedName>
    <definedName name="A65..72">#REF!</definedName>
    <definedName name="Amt">"Text Box 56"</definedName>
    <definedName name="b">[3]ขนาดกลาง!#REF!</definedName>
    <definedName name="B.">#REF!</definedName>
    <definedName name="BA">#REF!</definedName>
    <definedName name="BI">#REF!</definedName>
    <definedName name="BS">#REF!</definedName>
    <definedName name="C_">#REF!</definedName>
    <definedName name="Capacity">#REF!</definedName>
    <definedName name="celect1">'[4]25BASIN'!#REF!</definedName>
    <definedName name="celect10">'[4]25BASIN'!#REF!</definedName>
    <definedName name="celect12">'[4]25BASIN'!#REF!</definedName>
    <definedName name="celect13">'[4]25BASIN'!#REF!</definedName>
    <definedName name="celect14">'[4]25BASIN'!#REF!</definedName>
    <definedName name="celect2">'[4]25BASIN'!#REF!</definedName>
    <definedName name="celect3">'[4]25BASIN'!#REF!</definedName>
    <definedName name="celect4">'[4]25BASIN'!#REF!</definedName>
    <definedName name="celect5">'[4]25BASIN'!#REF!</definedName>
    <definedName name="celect6">'[4]25BASIN'!#REF!</definedName>
    <definedName name="celect7">'[4]25BASIN'!#REF!</definedName>
    <definedName name="celect8">'[4]25BASIN'!#REF!</definedName>
    <definedName name="celect9">'[4]25BASIN'!#REF!</definedName>
    <definedName name="_xlnm.Criteria">#REF!</definedName>
    <definedName name="Criteria_MI">#REF!</definedName>
    <definedName name="CS">#REF!</definedName>
    <definedName name="d">'[5]ทำนบดิน 4'!#REF!</definedName>
    <definedName name="D956a1">#REF!</definedName>
    <definedName name="_xlnm.Database">#REF!</definedName>
    <definedName name="DS">#REF!</definedName>
    <definedName name="E">#REF!</definedName>
    <definedName name="F">#REF!</definedName>
    <definedName name="F_DRY">#REF!</definedName>
    <definedName name="F_RAIN">#REF!</definedName>
    <definedName name="fa">[6]กสย11.1!#REF!</definedName>
    <definedName name="from">"Drop Down 4"</definedName>
    <definedName name="Fถจจจ">#REF!</definedName>
    <definedName name="G">#REF!</definedName>
    <definedName name="ggg">#REF!</definedName>
    <definedName name="H">#REF!</definedName>
    <definedName name="ha">#REF!</definedName>
    <definedName name="hc">#REF!</definedName>
    <definedName name="hg">#REF!</definedName>
    <definedName name="HH">#REF!</definedName>
    <definedName name="HI">#REF!</definedName>
    <definedName name="HII">#REF!</definedName>
    <definedName name="HIII">#REF!</definedName>
    <definedName name="I_DRY">#REF!</definedName>
    <definedName name="I_RAIN">#REF!</definedName>
    <definedName name="idiid">#REF!</definedName>
    <definedName name="ii">#REF!</definedName>
    <definedName name="jj">#REF!</definedName>
    <definedName name="kk">#REF!</definedName>
    <definedName name="L">#REF!</definedName>
    <definedName name="LA">#REF!</definedName>
    <definedName name="LB">#REF!</definedName>
    <definedName name="LC">#REF!</definedName>
    <definedName name="LF">#REF!</definedName>
    <definedName name="LI">#REF!</definedName>
    <definedName name="LII">#REF!</definedName>
    <definedName name="LIII">#REF!</definedName>
    <definedName name="LIV">#REF!</definedName>
    <definedName name="lllo">#REF!</definedName>
    <definedName name="looell">#REF!</definedName>
    <definedName name="LRF">'[5]ทำนบดิน 4'!#REF!</definedName>
    <definedName name="LV">#REF!</definedName>
    <definedName name="LVI">#REF!</definedName>
    <definedName name="new">#REF!</definedName>
    <definedName name="o">#REF!</definedName>
    <definedName name="oleleo">#REF!</definedName>
    <definedName name="oneo">#REF!</definedName>
    <definedName name="ooo">#REF!</definedName>
    <definedName name="oopp">#REF!</definedName>
    <definedName name="op">#REF!</definedName>
    <definedName name="OPPPP">#REF!</definedName>
    <definedName name="ping1">#REF!</definedName>
    <definedName name="ping2">#REF!</definedName>
    <definedName name="ping3">#REF!</definedName>
    <definedName name="ping4">#REF!</definedName>
    <definedName name="pop">#REF!</definedName>
    <definedName name="ppoeo">#REF!</definedName>
    <definedName name="pppw">#REF!</definedName>
    <definedName name="_xlnm.Print_Area">#REF!</definedName>
    <definedName name="Print_Area_MI">#REF!</definedName>
    <definedName name="_xlnm.Print_Titles" localSheetId="2">สชป.5!$1:$8</definedName>
    <definedName name="_xlnm.Print_Titles" localSheetId="0">ใส่รหัส!$1:$1</definedName>
    <definedName name="_xlnm.Print_Titles">#REF!</definedName>
    <definedName name="Print_Titles_MI">#REF!</definedName>
    <definedName name="R_">#REF!</definedName>
    <definedName name="_xlnm.Recorder">#REF!</definedName>
    <definedName name="S1_">#REF!</definedName>
    <definedName name="seaw1">#REF!</definedName>
    <definedName name="seaw2">#REF!</definedName>
    <definedName name="seaw3">#REF!</definedName>
    <definedName name="seaw4">#REF!</definedName>
    <definedName name="Select1">[7]แผนงาน!#REF!</definedName>
    <definedName name="Select2">[7]แผนงาน!#REF!</definedName>
    <definedName name="Select3">[7]แผนงาน!#REF!</definedName>
    <definedName name="Select4">[7]แผนงาน!#REF!</definedName>
    <definedName name="SI">#REF!</definedName>
    <definedName name="SII">#REF!</definedName>
    <definedName name="stopvalve">#REF!</definedName>
    <definedName name="t">#REF!</definedName>
    <definedName name="tbu">#REF!</definedName>
    <definedName name="tdig">#REF!</definedName>
    <definedName name="tdong">#REF!</definedName>
    <definedName name="TH">#REF!</definedName>
    <definedName name="thuay">#REF!</definedName>
    <definedName name="TI">#REF!</definedName>
    <definedName name="TII">#REF!</definedName>
    <definedName name="tiii">#REF!</definedName>
    <definedName name="tloa">#REF!</definedName>
    <definedName name="tma">#REF!</definedName>
    <definedName name="to">"Drop Down 5"</definedName>
    <definedName name="Totalcost">#REF!</definedName>
    <definedName name="tping">#REF!</definedName>
    <definedName name="tpipe">#REF!</definedName>
    <definedName name="troad">#REF!</definedName>
    <definedName name="tsaew">#REF!</definedName>
    <definedName name="tsin">#REF!</definedName>
    <definedName name="tsmall">#REF!</definedName>
    <definedName name="ttung">#REF!</definedName>
    <definedName name="tung1">#REF!</definedName>
    <definedName name="tung2">#REF!</definedName>
    <definedName name="tung3">'[8]#REF'!#REF!</definedName>
    <definedName name="tung4">#REF!</definedName>
    <definedName name="TV">#REF!</definedName>
    <definedName name="twang">#REF!</definedName>
    <definedName name="twodisk">#REF!</definedName>
    <definedName name="U_DRY">#REF!</definedName>
    <definedName name="U_RAIN">#REF!</definedName>
    <definedName name="W">#REF!</definedName>
    <definedName name="XIII">#REF!</definedName>
    <definedName name="year1">'[4]25BASIN'!#REF!</definedName>
    <definedName name="Year50">#REF!</definedName>
    <definedName name="Year51">#REF!</definedName>
    <definedName name="Year52">#REF!</definedName>
    <definedName name="Year53">#REF!</definedName>
    <definedName name="Z_D75B71D3_AF7E_465D_A108_AA98354475F9_.wvu.Cols" hidden="1">#REF!,#REF!</definedName>
    <definedName name="แ8700">'[9]1'!#REF!</definedName>
    <definedName name="ก">#REF!</definedName>
    <definedName name="กรำมรดรา">#REF!</definedName>
    <definedName name="ข">#REF!</definedName>
    <definedName name="ค">#REF!</definedName>
    <definedName name="ค้างปมก.ปรับปรุงระบบ">#REF!</definedName>
    <definedName name="ค้างปมก.ปรับปรุงฯสชป.1">#REF!</definedName>
    <definedName name="ค้างปมก.ปรับปรุงฯสชป.10">#REF!</definedName>
    <definedName name="ค้างปมก.ปรับปรุงฯสชป.11">#REF!</definedName>
    <definedName name="ค้างปมก.ปรับปรุงฯสชป.12">#REF!</definedName>
    <definedName name="ค้างปมก.ปรับปรุงฯสชป.2">#REF!</definedName>
    <definedName name="ค้างปมก.ปรับปรุงฯสชป.3">#REF!</definedName>
    <definedName name="ค้างปมก.ปรับปรุงฯสชป.4">#REF!</definedName>
    <definedName name="ค้างปมก.ปรับปรุงฯสชป.5">#REF!</definedName>
    <definedName name="ค้างปมก.ปรับปรุงฯสชป.6">#REF!</definedName>
    <definedName name="ค้างปมก.ปรับปรุงฯสชป.7">#REF!</definedName>
    <definedName name="ค้างปมก.ปรับปรุงฯสชป.8">#REF!</definedName>
    <definedName name="ค้างปมก.ปรับปรุงฯสชป.9">#REF!</definedName>
    <definedName name="ง">#REF!</definedName>
    <definedName name="งบล">#REF!</definedName>
    <definedName name="งปม.รวมปรับปรุงระบบ">#REF!</definedName>
    <definedName name="งวดปรับปรุงระบบ">#REF!</definedName>
    <definedName name="งวดปรับปรุงฯสชป.1">#REF!</definedName>
    <definedName name="งวดปรับปรุงฯสชป.10">#REF!</definedName>
    <definedName name="งวดปรับปรุงฯสชป.11">#REF!</definedName>
    <definedName name="งวดปรับปรุงฯสชป.12">#REF!</definedName>
    <definedName name="งวดปรับปรุงฯสชป.2">#REF!</definedName>
    <definedName name="งวดปรับปรุงฯสชป.3">#REF!</definedName>
    <definedName name="งวดปรับปรุงฯสชป.4">#REF!</definedName>
    <definedName name="งวดปรับปรุงฯสชป.5">#REF!</definedName>
    <definedName name="งวดปรับปรุงฯสชป.6">#REF!</definedName>
    <definedName name="งวดปรับปรุงฯสชป.7">#REF!</definedName>
    <definedName name="งวดปรับปรุงฯสชป.8">#REF!</definedName>
    <definedName name="งวดปรับปรุงฯสชป.9">#REF!</definedName>
    <definedName name="งวดสชป.1">#REF!</definedName>
    <definedName name="งวดสชป.10">#REF!</definedName>
    <definedName name="งวดสชป.11">#REF!</definedName>
    <definedName name="งวดสชป.12">#REF!</definedName>
    <definedName name="งวดสชป.2">#REF!</definedName>
    <definedName name="งวดสชป.3">#REF!</definedName>
    <definedName name="งวดสชป.4">#REF!</definedName>
    <definedName name="งวดสชป.5">#REF!</definedName>
    <definedName name="งวดสชป.6">#REF!</definedName>
    <definedName name="งวดสชป.7">#REF!</definedName>
    <definedName name="งวดสชป.8">#REF!</definedName>
    <definedName name="งวดสชป.9">#REF!</definedName>
    <definedName name="งวย">#REF!</definedName>
    <definedName name="งานปรับปรุงฝายวังตะเข้">#REF!</definedName>
    <definedName name="เงินงวดค่าจ้าง">#REF!</definedName>
    <definedName name="จ">#REF!</definedName>
    <definedName name="จจจจจ">#REF!</definedName>
    <definedName name="จังหวัด">#REF!</definedName>
    <definedName name="จัดสรรต้นปี">#REF!</definedName>
    <definedName name="จัดสรรต้นปีสชป.1">#REF!</definedName>
    <definedName name="จัดสรรต้นปีสชป.10">#REF!</definedName>
    <definedName name="จัดสรรต้นปีสชป.11">#REF!</definedName>
    <definedName name="จัดสรรต้นปีสชป.12">#REF!</definedName>
    <definedName name="จัดสรรต้นปีสชป.2">#REF!</definedName>
    <definedName name="จัดสรรต้นปีสชป.3">#REF!</definedName>
    <definedName name="จัดสรรต้นปีสชป.4">#REF!</definedName>
    <definedName name="จัดสรรต้นปีสชป.5">#REF!</definedName>
    <definedName name="จัดสรรต้นปีสชป.6">#REF!</definedName>
    <definedName name="จัดสรรต้นปีสชป.7">#REF!</definedName>
    <definedName name="จัดสรรต้นปีสชป.8">#REF!</definedName>
    <definedName name="จัดสรรต้นปีสชป.9">#REF!</definedName>
    <definedName name="ฉ">#REF!</definedName>
    <definedName name="ช">#REF!</definedName>
    <definedName name="ช่องระบายทราย">#REF!</definedName>
    <definedName name="ชื่อ_สกุล">#REF!</definedName>
    <definedName name="ฌ">#REF!</definedName>
    <definedName name="ญ">#REF!</definedName>
    <definedName name="ด">#REF!</definedName>
    <definedName name="ดก">#REF!</definedName>
    <definedName name="ต">#REF!</definedName>
    <definedName name="ตัวย่อ">#REF!</definedName>
    <definedName name="ถ">#REF!</definedName>
    <definedName name="ท">#REF!</definedName>
    <definedName name="ทาง">#REF!</definedName>
    <definedName name="ที่ตั้ง_จังหวัด">#REF!</definedName>
    <definedName name="ที่ตั้ง_ตำบล">#REF!</definedName>
    <definedName name="ที่ตั้ง_อำเภอ">#REF!</definedName>
    <definedName name="โทรบ้านพัก">#REF!</definedName>
    <definedName name="โทรมือถือ">#REF!</definedName>
    <definedName name="โทรสายตรง">#REF!</definedName>
    <definedName name="โทรสายใน">#REF!</definedName>
    <definedName name="โทรสาร">#REF!</definedName>
    <definedName name="น">#REF!</definedName>
    <definedName name="นน">#REF!</definedName>
    <definedName name="นยนฃ">#REF!</definedName>
    <definedName name="นยำ">#REF!</definedName>
    <definedName name="น้อย">#REF!</definedName>
    <definedName name="นำ">#REF!</definedName>
    <definedName name="บ">#REF!</definedName>
    <definedName name="บก">#REF!</definedName>
    <definedName name="บยยย">#REF!</definedName>
    <definedName name="บส">#REF!</definedName>
    <definedName name="เบิกจ่าย">#REF!</definedName>
    <definedName name="ปก">'[10]หน้า ปมก'!$K$848</definedName>
    <definedName name="ปมก.ค่าจ้าง">#REF!</definedName>
    <definedName name="ปมก.ค่าจ้างสชป.1">#REF!</definedName>
    <definedName name="ปมก.ค่าจ้างสชป.10">#REF!</definedName>
    <definedName name="ปมก.ค่าจ้างสชป.11">#REF!</definedName>
    <definedName name="ปมก.ค่าจ้างสชป.12">#REF!</definedName>
    <definedName name="ปมก.ค่าจ้างสชป.2">#REF!</definedName>
    <definedName name="ปมก.ค่าจ้างสชป.3">#REF!</definedName>
    <definedName name="ปมก.ค่าจ้างสชป.4">#REF!</definedName>
    <definedName name="ปมก.ค่าจ้างสชป.5">#REF!</definedName>
    <definedName name="ปมก.ค่าจ้างสชป.6">#REF!</definedName>
    <definedName name="ปมก.ค่าจ้างสชป.7">#REF!</definedName>
    <definedName name="ปมก.ค่าจ้างสชป.8">#REF!</definedName>
    <definedName name="ปมก.ค่าจ้างสชป.9">#REF!</definedName>
    <definedName name="ปมก.ปรับปรุงระบบ">#REF!</definedName>
    <definedName name="ปมก.ปรับปรุงฯสชป.1">#REF!</definedName>
    <definedName name="ปมก.ปรับปรุงฯสชป.10">#REF!</definedName>
    <definedName name="ปมก.ปรับปรุงฯสชป.11">#REF!</definedName>
    <definedName name="ปมก.ปรับปรุงฯสชป.12">#REF!</definedName>
    <definedName name="ปมก.ปรับปรุงฯสชป.2">#REF!</definedName>
    <definedName name="ปมก.ปรับปรุงฯสชป.3">#REF!</definedName>
    <definedName name="ปมก.ปรับปรุงฯสชป.4">#REF!</definedName>
    <definedName name="ปมก.ปรับปรุงฯสชป.5">#REF!</definedName>
    <definedName name="ปมก.ปรับปรุงฯสชป.6">#REF!</definedName>
    <definedName name="ปมก.ปรับปรุงฯสชป.7">#REF!</definedName>
    <definedName name="ปมก.ปรับปรุงฯสชป.8">#REF!</definedName>
    <definedName name="ปมก.ปรับปรุงฯสชป.9">#REF!</definedName>
    <definedName name="แผน">#REF!</definedName>
    <definedName name="แผนปรับปรุงระบบ">#REF!</definedName>
    <definedName name="แผนปรับปรุงฯสชป.1">#REF!</definedName>
    <definedName name="แผนปรับปรุงฯสชป.10">#REF!</definedName>
    <definedName name="แผนปรับปรุงฯสชป.11">#REF!</definedName>
    <definedName name="แผนปรับปรุงฯสชป.12">#REF!</definedName>
    <definedName name="แผนปรับปรุงฯสชป.2">#REF!</definedName>
    <definedName name="แผนปรับปรุงฯสชป.3">#REF!</definedName>
    <definedName name="แผนปรับปรุงฯสชป.4">#REF!</definedName>
    <definedName name="แผนปรับปรุงฯสชป.5">#REF!</definedName>
    <definedName name="แผนปรับปรุงฯสชป.6">#REF!</definedName>
    <definedName name="แผนปรับปรุงฯสชป.7">#REF!</definedName>
    <definedName name="แผนปรับปรุงฯสชป.8">#REF!</definedName>
    <definedName name="แผนปรับปรุงฯสชป.9">#REF!</definedName>
    <definedName name="ฝายเด่นทัพทัน">#REF!</definedName>
    <definedName name="ฝายธารสดึง2">#REF!</definedName>
    <definedName name="ฝายบ้านหนองจิกยาว">#REF!</definedName>
    <definedName name="ฝายบ้านใหม่">#REF!</definedName>
    <definedName name="ฝายหนองกระดาน">#REF!</definedName>
    <definedName name="ฝายหนองกาหลง">#REF!</definedName>
    <definedName name="ฝายห้วยบง3">#REF!</definedName>
    <definedName name="ฝายห้วยอีจ่างพร้อมขุดลอก">#REF!</definedName>
    <definedName name="ฝายหูช้าง">#REF!</definedName>
    <definedName name="พ34">#REF!</definedName>
    <definedName name="พพพพ">#REF!</definedName>
    <definedName name="พา">#REF!</definedName>
    <definedName name="พื้นตอม่อ">#REF!</definedName>
    <definedName name="พื้นสะพาน">#REF!</definedName>
    <definedName name="ฟ1">#REF!</definedName>
    <definedName name="ภูพาน">#REF!</definedName>
    <definedName name="ย">#REF!</definedName>
    <definedName name="ย1">#REF!</definedName>
    <definedName name="ย10">#REF!</definedName>
    <definedName name="ย11">#REF!</definedName>
    <definedName name="ย12">#REF!</definedName>
    <definedName name="ย13">#REF!</definedName>
    <definedName name="ย14">#REF!</definedName>
    <definedName name="ย15">#REF!</definedName>
    <definedName name="ย16">#REF!</definedName>
    <definedName name="ย17">#REF!</definedName>
    <definedName name="ย18">#REF!</definedName>
    <definedName name="ย19">#REF!</definedName>
    <definedName name="ย2">#REF!</definedName>
    <definedName name="ย20">#REF!</definedName>
    <definedName name="ย21">#REF!</definedName>
    <definedName name="ย22">#REF!</definedName>
    <definedName name="ย23">#REF!</definedName>
    <definedName name="ย24">#REF!</definedName>
    <definedName name="ย3">#REF!</definedName>
    <definedName name="ย4">#REF!</definedName>
    <definedName name="ย5">#REF!</definedName>
    <definedName name="ย6">#REF!</definedName>
    <definedName name="ย7">#REF!</definedName>
    <definedName name="ย8">#REF!</definedName>
    <definedName name="ย9">#REF!</definedName>
    <definedName name="ยกเลิกสชป.1">#REF!</definedName>
    <definedName name="ยกเลิกสชป.10">#REF!</definedName>
    <definedName name="ยกเลิกสชป.11">#REF!</definedName>
    <definedName name="ยกเลิกสชป.12">#REF!</definedName>
    <definedName name="ยกเลิกสชป.2">#REF!</definedName>
    <definedName name="ยกเลิกสชป.3">#REF!</definedName>
    <definedName name="ยกเลิกสชป.4">#REF!</definedName>
    <definedName name="ยกเลิกสชป.5">#REF!</definedName>
    <definedName name="ยกเลิกสชป.6">#REF!</definedName>
    <definedName name="ยกเลิกสชป.7">#REF!</definedName>
    <definedName name="ยกเลิกสชป.8">#REF!</definedName>
    <definedName name="ยกเลิกสชป.9">#REF!</definedName>
    <definedName name="ยกเลิกสนำ">#REF!</definedName>
    <definedName name="ยบ">#REF!</definedName>
    <definedName name="ยย">#REF!</definedName>
    <definedName name="ร">#REF!</definedName>
    <definedName name="รต.ด้านหน้า">#REF!</definedName>
    <definedName name="รต.ตัวฝาย">#REF!</definedName>
    <definedName name="รต.ท้ายฝาย">#REF!</definedName>
    <definedName name="รต.พื้นด้านหน้า">#REF!</definedName>
    <definedName name="รตท">#REF!</definedName>
    <definedName name="รตน">#REF!</definedName>
    <definedName name="รตฝ">#REF!</definedName>
    <definedName name="รตพ">#REF!</definedName>
    <definedName name="รวม">#REF!</definedName>
    <definedName name="รวมดำเนินการเอง">#REF!</definedName>
    <definedName name="รหัส">#REF!</definedName>
    <definedName name="รหัสจังหวัด">#REF!</definedName>
    <definedName name="รองวดปรับปรุงระบบ">#REF!</definedName>
    <definedName name="รองวดปรับปรุงฯสชป.1">#REF!</definedName>
    <definedName name="รองวดปรับปรุงฯสชป.10">#REF!</definedName>
    <definedName name="รองวดปรับปรุงฯสชป.11">#REF!</definedName>
    <definedName name="รองวดปรับปรุงฯสชป.12">#REF!</definedName>
    <definedName name="รองวดปรับปรุงฯสชป.2">#REF!</definedName>
    <definedName name="รองวดปรับปรุงฯสชป.3">#REF!</definedName>
    <definedName name="รองวดปรับปรุงฯสชป.4">#REF!</definedName>
    <definedName name="รองวดปรับปรุงฯสชป.5">#REF!</definedName>
    <definedName name="รองวดปรับปรุงฯสชป.6">#REF!</definedName>
    <definedName name="รองวดปรับปรุงฯสชป.7">#REF!</definedName>
    <definedName name="รองวดปรับปรุงฯสชป.8">#REF!</definedName>
    <definedName name="รองวดปรับปรุงฯสชป.9">#REF!</definedName>
    <definedName name="รัตตานี">#REF!</definedName>
    <definedName name="รายละเอียดงาน">#REF!</definedName>
    <definedName name="รูปตัดที่1">#REF!</definedName>
    <definedName name="รูปตัดที่2">#REF!</definedName>
    <definedName name="รูปตัดที่3">#REF!</definedName>
    <definedName name="รูปที่1">#REF!</definedName>
    <definedName name="รูปที่2">#REF!</definedName>
    <definedName name="ลบ">#REF!</definedName>
    <definedName name="ลบง">#REF!</definedName>
    <definedName name="ลบย">#REF!</definedName>
    <definedName name="เลขประมาณการ">#REF!</definedName>
    <definedName name="ศก">#REF!</definedName>
    <definedName name="ส">#REF!</definedName>
    <definedName name="สชป.">#REF!</definedName>
    <definedName name="สชป10">#REF!</definedName>
    <definedName name="สส">#REF!</definedName>
    <definedName name="สสน">#REF!</definedName>
    <definedName name="สสว">#REF!</definedName>
    <definedName name="สารำรากา">#REF!</definedName>
    <definedName name="สาส">#REF!</definedName>
    <definedName name="เสา">#REF!</definedName>
    <definedName name="ห">#REF!</definedName>
    <definedName name="หน่วยงาน">#REF!</definedName>
    <definedName name="หนุ่ม">#REF!</definedName>
    <definedName name="หลังสะพาน">#REF!</definedName>
    <definedName name="เห้1ห">#REF!</definedName>
    <definedName name="อ1167">[11]S1!#REF!</definedName>
    <definedName name="อ492">[11]S1!#REF!</definedName>
    <definedName name="อยู่ในเขตสชป.">#REF!</definedName>
  </definedNames>
  <calcPr calcId="125725"/>
</workbook>
</file>

<file path=xl/calcChain.xml><?xml version="1.0" encoding="utf-8"?>
<calcChain xmlns="http://schemas.openxmlformats.org/spreadsheetml/2006/main">
  <c r="L9" i="16"/>
  <c r="L10" i="15"/>
  <c r="L9" s="1"/>
  <c r="E6" i="16"/>
  <c r="G6"/>
  <c r="I6"/>
  <c r="K6"/>
  <c r="M6"/>
  <c r="C6"/>
  <c r="C20" s="1"/>
  <c r="D2"/>
  <c r="L37" i="15"/>
  <c r="D15" i="16" s="1"/>
  <c r="L84" i="15"/>
  <c r="L11" i="16" s="1"/>
  <c r="L14" i="15"/>
  <c r="L18"/>
  <c r="D10" i="16" s="1"/>
  <c r="L21" i="15"/>
  <c r="D11" i="16" s="1"/>
  <c r="L23" i="15"/>
  <c r="D13" i="16" s="1"/>
  <c r="L25" i="15"/>
  <c r="D12" i="16" s="1"/>
  <c r="L29" i="15"/>
  <c r="D14" i="16" s="1"/>
  <c r="L45" i="15"/>
  <c r="D16" i="16" s="1"/>
  <c r="L41" i="15"/>
  <c r="D17" i="16" s="1"/>
  <c r="L48" i="15"/>
  <c r="L47" s="1"/>
  <c r="L51"/>
  <c r="F12" i="16" s="1"/>
  <c r="L55" i="15"/>
  <c r="H8" i="16" s="1"/>
  <c r="L93" i="15"/>
  <c r="L16" i="16" s="1"/>
  <c r="L77" i="15"/>
  <c r="L7" i="16" s="1"/>
  <c r="L63" i="15"/>
  <c r="H15" i="16" s="1"/>
  <c r="L58" i="15"/>
  <c r="H9" i="16" s="1"/>
  <c r="L61" i="15"/>
  <c r="H11" i="16" s="1"/>
  <c r="L66" i="15"/>
  <c r="L65" s="1"/>
  <c r="L91"/>
  <c r="L17" i="16" s="1"/>
  <c r="L89" i="15"/>
  <c r="L15" i="16" s="1"/>
  <c r="L81" i="15"/>
  <c r="L79"/>
  <c r="L8" i="16" s="1"/>
  <c r="L102" i="15"/>
  <c r="N9" i="16" s="1"/>
  <c r="L100" i="15"/>
  <c r="N8" i="16" s="1"/>
  <c r="A101" i="15"/>
  <c r="A99"/>
  <c r="A80"/>
  <c r="A76"/>
  <c r="B68"/>
  <c r="B69"/>
  <c r="A69" s="1"/>
  <c r="A67"/>
  <c r="A68"/>
  <c r="L99" l="1"/>
  <c r="L76"/>
  <c r="L54"/>
  <c r="L8" s="1"/>
  <c r="F9" i="16"/>
  <c r="F6" s="1"/>
  <c r="D9"/>
  <c r="D6" s="1"/>
  <c r="J8"/>
  <c r="J6" s="1"/>
  <c r="N6"/>
  <c r="H6"/>
  <c r="L6"/>
  <c r="B70" i="15"/>
  <c r="F20" i="16" l="1"/>
  <c r="B71" i="15"/>
  <c r="A70"/>
  <c r="A71" l="1"/>
  <c r="B72"/>
  <c r="B73" l="1"/>
  <c r="A72"/>
  <c r="B74" l="1"/>
  <c r="A73"/>
  <c r="B75" l="1"/>
  <c r="A75" s="1"/>
  <c r="A74"/>
</calcChain>
</file>

<file path=xl/sharedStrings.xml><?xml version="1.0" encoding="utf-8"?>
<sst xmlns="http://schemas.openxmlformats.org/spreadsheetml/2006/main" count="586" uniqueCount="255">
  <si>
    <t>ที่</t>
  </si>
  <si>
    <t>สถานที่ดำเนินการ</t>
  </si>
  <si>
    <t>มีความพร้อม</t>
  </si>
  <si>
    <t>ผลประโยชน์ที่ได้รับ</t>
  </si>
  <si>
    <t>หน่วยงานดำเนินการ</t>
  </si>
  <si>
    <t>ตำบล</t>
  </si>
  <si>
    <t>อำเภอ</t>
  </si>
  <si>
    <t>จังหวัด</t>
  </si>
  <si>
    <t>มีความพร้อมอนุญาตแล้ว</t>
  </si>
  <si>
    <t>แบบ
ก่อสร้าง</t>
  </si>
  <si>
    <t>ครัวเรือน</t>
  </si>
  <si>
    <t>ความจุ 
(ล้าน ลบ.ม.)</t>
  </si>
  <si>
    <t>ด้านที่ดิน</t>
  </si>
  <si>
    <t>ด้านป่าไม้</t>
  </si>
  <si>
    <t>ลุ่มน้ำ</t>
  </si>
  <si>
    <t>โครงการ/งาน/รายการ</t>
  </si>
  <si>
    <t>รหัสผลผลิต</t>
  </si>
  <si>
    <t>พื้นที่ 
(ไร่)</t>
  </si>
  <si>
    <t>แก้มลิง</t>
  </si>
  <si>
    <t>ระบบชลประทานในแปลงนา</t>
  </si>
  <si>
    <t>รหัส</t>
  </si>
  <si>
    <t>จ่ายค่าที่ดิน</t>
  </si>
  <si>
    <t>ปรับปรุงโครงการ</t>
  </si>
  <si>
    <t>ปรับปรุงทางและสะพาน</t>
  </si>
  <si>
    <t>ปรับปรุงระบบสาธารณูปโภค</t>
  </si>
  <si>
    <t xml:space="preserve">รหัสประเภทกิจกรรม
</t>
  </si>
  <si>
    <t>ช่องที่</t>
  </si>
  <si>
    <t>หัวข้อ</t>
  </si>
  <si>
    <t>ความหมาย</t>
  </si>
  <si>
    <t>การจัดการน้ำชลประทาน</t>
  </si>
  <si>
    <t>การจัดหาแหล่งน้ำและเพิ่มพื้นที่ชลประทาน</t>
  </si>
  <si>
    <t>การสนับสนุนโครงการพัฒนาอันเนื่องมาจากพระราชดำริ</t>
  </si>
  <si>
    <t>การป้องกันและบรรเทาภัยจากน้ำ</t>
  </si>
  <si>
    <t>รหัสประเภทกิจกรรม</t>
  </si>
  <si>
    <t>โครงการข่ายน้ำ</t>
  </si>
  <si>
    <t>01-25</t>
  </si>
  <si>
    <t>ระบุรหัสลุ่มน้ำหลัก เช่น 01, 02, 25 เป็นต้น</t>
  </si>
  <si>
    <t>(กรอบน้ำ 60 ล้านไร่)</t>
  </si>
  <si>
    <t>ก่อสร้างอื่นๆ</t>
  </si>
  <si>
    <t>ก่อสร้างโครงการขนาดกลาง</t>
  </si>
  <si>
    <t>2.2.</t>
  </si>
  <si>
    <t>ก่อสร้างแหล่งน้ำและระบบส่งน้ำในพื้นที่หมู่บ้านป้องกันตนเองชายแดน</t>
  </si>
  <si>
    <t>ก่อสร้างสถานีสูบน้ำด้วยไฟฟ้า</t>
  </si>
  <si>
    <t>งานจ้างศึกษา-สำรวจ-ออกแบบ</t>
  </si>
  <si>
    <t>3 = อยู่ระหว่างดำเนินการ , 4 = ดำเนินการเสร็จแล้ว</t>
  </si>
  <si>
    <t>1 , 2 , 3 , 4</t>
  </si>
  <si>
    <t>1 = ไม่ต้องดำเนินการ , 2 = ต้องดำเนินการแต่ยังไม่ดำเนินการ</t>
  </si>
  <si>
    <t>ก่อสร้างแหล่งน้ำ (คันคูน้ำ)</t>
  </si>
  <si>
    <t>ปรับปรุงแหล่งน้ำ (ปรับปรุงเฉพาะจุด)</t>
  </si>
  <si>
    <t>ก่อสร้างแหล่งน้ำและระบบส่งน้ำ</t>
  </si>
  <si>
    <t>ก่อสร้างอ่างเก็บน้ำ</t>
  </si>
  <si>
    <t>ก่อสร้างระบบส่งน้ำ</t>
  </si>
  <si>
    <t>ก่อสร้างฝาย</t>
  </si>
  <si>
    <t>ก่อสร้างสถานีสูบน้ำ</t>
  </si>
  <si>
    <t>ก่อสร้างประตูระบายน้ำ / เขื่อนระบายน้ำ</t>
  </si>
  <si>
    <t>เหลียวหลัง (เพิ่มประสิทธิภาพการบริหารจัดการส่งน้ำและระบายน้ำในเขตพื้นที่ชลประทานเดิม)</t>
  </si>
  <si>
    <t>อื่นๆ</t>
  </si>
  <si>
    <t>การสนับสนุนแหล่งน้ำ</t>
  </si>
  <si>
    <t>การสนับสนุนการพัฒนา</t>
  </si>
  <si>
    <t>โครงการชลประทานขนาดใหญ่</t>
  </si>
  <si>
    <t>ก่อสร้างระบบระบายน้ำ / คันกันน้ำ / พนังกั้นน้ำ / ท่อระบายน้ำ / อาคารป้องกันตลิ่ง</t>
  </si>
  <si>
    <t>ก่อสร้างอื่นๆ (นอกเหนือจาก ข้อ 1-11)</t>
  </si>
  <si>
    <t>ความพร้อม</t>
  </si>
  <si>
    <t>พิกัด</t>
  </si>
  <si>
    <t>Lat</t>
  </si>
  <si>
    <t>Long</t>
  </si>
  <si>
    <t>ระบุทศนิยม 4 ตำแหน่ง</t>
  </si>
  <si>
    <t>13-16</t>
  </si>
  <si>
    <t>สำนัก</t>
  </si>
  <si>
    <t>สำนักชลประทานที่ 5</t>
  </si>
  <si>
    <t>อุดรธานี</t>
  </si>
  <si>
    <t>02</t>
  </si>
  <si>
    <t>ชป.อุดรธานี</t>
  </si>
  <si>
    <t>โครงการชลประทานอุดรธานี</t>
  </si>
  <si>
    <t xml:space="preserve"> รายละเอียดรายการ/โครงการที่เสนอขอตั้งงบประมาณรายจ่ายประจำปีงบประมาณ พ.ศ. 2558</t>
  </si>
  <si>
    <t>ปรับปรุงดาดคอนกรีตท้ายประตูระบายน้ำบ้านสามพร้าว</t>
  </si>
  <si>
    <t>สามพร้าว</t>
  </si>
  <si>
    <t>เมือง</t>
  </si>
  <si>
    <t>หมูม่น</t>
  </si>
  <si>
    <t>ปรับปรุงระดับเก็บกักอ่างฯห้วยทราย</t>
  </si>
  <si>
    <t>หนองแวง</t>
  </si>
  <si>
    <t>น้ำโสม</t>
  </si>
  <si>
    <t>04</t>
  </si>
  <si>
    <t>ทับกุง</t>
  </si>
  <si>
    <t>หนองแสง</t>
  </si>
  <si>
    <t xml:space="preserve">              -</t>
  </si>
  <si>
    <t xml:space="preserve">           -</t>
  </si>
  <si>
    <t>วงเงินที่เสนอขอตั้ง 
(ล้านบาท) 
เฉพาะปี 2558</t>
  </si>
  <si>
    <t>ปรับปรุงสะพานคอนกรีตเสริมเหล็ก  คลอง LMC  อ่างเก็บน้ำห้วยสามพาด   1  แห่ง</t>
  </si>
  <si>
    <t xml:space="preserve">ปรับปรุงสะพานคนและสัตว์ข้าม  อ่างเก็บน้ำห้วยสามพาด    15    แห่ง    </t>
  </si>
  <si>
    <t>ค่าก่อสร้างอื่นๆ</t>
  </si>
  <si>
    <t>ผลผลิตการจัดการน้ำชลประทาน</t>
  </si>
  <si>
    <t>-</t>
  </si>
  <si>
    <t>หนองคาย</t>
  </si>
  <si>
    <t>โครงการชลประทานหนองคาย</t>
  </si>
  <si>
    <t>ชป.หนองคาย</t>
  </si>
  <si>
    <t xml:space="preserve"> จุมพล</t>
  </si>
  <si>
    <t>โพนพิสัย</t>
  </si>
  <si>
    <t>ชป.บึงกาฬ</t>
  </si>
  <si>
    <t>หนองบัว</t>
  </si>
  <si>
    <t>โครงการชลประทานหนองบัวลำภู</t>
  </si>
  <si>
    <t>ปรับปรุงเพิ่มระดับเก็บกักน้ำอ่างเก็บน้ำห้วยเหล่ายาง</t>
  </si>
  <si>
    <t>หนองบัวลำภู</t>
  </si>
  <si>
    <t>ชป.หนองบัวลำภู</t>
  </si>
  <si>
    <t>ปรับปรุงคลองส่งน้ำและอาคารประกอบ อ่างฯห้วยเปลวเงือก</t>
  </si>
  <si>
    <t>ปรับปรุงอาคาร ทรบ.ปากคลองสายใหญ่ฝั่งซ้ายอ่างฯห้วยหินมุก</t>
  </si>
  <si>
    <t>เหล่าต่างคำ</t>
  </si>
  <si>
    <t>ปรับปรุงโรงจอดรถฝ่ายส่งน้ำฯ ที่ 2  จำนวน 1 แห่ง</t>
  </si>
  <si>
    <t>ปรับปรุงระบบประปาหัวงานฝ่ายส่งน้ำฯ ที่ 2 จำนวน 1 แห่ง</t>
  </si>
  <si>
    <t>ปรับปรุงอาคารระบายน้ำล้น อ่างฯบ้านนาต้อง  โครงการชลประทานบึงกาฬ  จำนวน 1 แห่ง</t>
  </si>
  <si>
    <t>ชัยพร</t>
  </si>
  <si>
    <t>บึงกาฬ</t>
  </si>
  <si>
    <t>18.14170</t>
  </si>
  <si>
    <t>103.89827</t>
  </si>
  <si>
    <t xml:space="preserve">บ้านพักข้าราชการ ระดับ 3-4 โครงการชลประทานบึงกาฬ จำนวน 2 หลัง </t>
  </si>
  <si>
    <t xml:space="preserve">บ้านพักพนักงานสูบน้ำ ปตร.ห้วยคาด โครงการชลประทานบึงกาฬ จำนวน 1 หลัง </t>
  </si>
  <si>
    <t>นาดง</t>
  </si>
  <si>
    <t>ปากคาด</t>
  </si>
  <si>
    <t>18.28916</t>
  </si>
  <si>
    <t>103.29475</t>
  </si>
  <si>
    <t>ปรับปรุงรั้วรอบบริเวณที่ทำการ โครงการชลประทานบึงกาฬ</t>
  </si>
  <si>
    <t>ป้อมยาม ขนาด 4x6 ม.โครงการชลประทานบึงกาฬ จำนวน  1 หลัง</t>
  </si>
  <si>
    <t>เสาธง ขนาด 12 ม.โครงการชลประทานบึงกาฬ จำนวน  1 แห่ง</t>
  </si>
  <si>
    <t>โครงการชลประทานเลย</t>
  </si>
  <si>
    <t>ปรับปรุงทางข้ามทางน้ำชลประทานอ่างเก็บน้ำห้วยน้ำหมานตอนบน แห่งที่ 1</t>
  </si>
  <si>
    <t>น้ำหมาน</t>
  </si>
  <si>
    <t>เลย</t>
  </si>
  <si>
    <t>ชป.เลย</t>
  </si>
  <si>
    <t>ปรับปรุงทางข้ามทางน้ำชลประทานอ่างเก็บน้ำห้วยน้ำหมานตอนบน แห่งที่ 2</t>
  </si>
  <si>
    <t>ปรับปรุงระบบส่งน้ำอ่างเก็บน้ำห้วยน้อย</t>
  </si>
  <si>
    <t>ศรีสองรัก</t>
  </si>
  <si>
    <t>ปรับปรุงระบบท่อส่งน้ำอ่างเก็บน้ำห้วย โป่ง,ชม,ไร่</t>
  </si>
  <si>
    <t>ชมเจริญ</t>
  </si>
  <si>
    <t>ปากชม</t>
  </si>
  <si>
    <t>โขง</t>
  </si>
  <si>
    <t>ปรับปรุงอาคารทิ้งน้ำ( Waste Way) อ่างเก็บน้ำห้วยน้ำสวย</t>
  </si>
  <si>
    <t>นาดอกคำ</t>
  </si>
  <si>
    <t>นาด้วง</t>
  </si>
  <si>
    <t>ปรับปรุงระบบส่งน้ำอ่างเก็บน้ำซำรั้ว</t>
  </si>
  <si>
    <t>ศรีสงคราม</t>
  </si>
  <si>
    <t>วังสะพุง</t>
  </si>
  <si>
    <t>ปรับปรุงระบบส่งน้ำฝายโนนกกหาด</t>
  </si>
  <si>
    <t>ผาน้อย</t>
  </si>
  <si>
    <t xml:space="preserve"> โครงการชลประทานสกลนคร</t>
  </si>
  <si>
    <t xml:space="preserve">ปรับปรุงคลองส่งน้ำ อ่างเก็บน้ำห้วยด่านม้าแล่น  </t>
  </si>
  <si>
    <t>ดงหม้อทองใต้</t>
  </si>
  <si>
    <t>บ้านม่วง</t>
  </si>
  <si>
    <t>สกลนคร</t>
  </si>
  <si>
    <t>ชป.สกลนคร</t>
  </si>
  <si>
    <t xml:space="preserve">ปรับปรุงระบบส่งน้ำฝายห้วยกุดแล้ง  </t>
  </si>
  <si>
    <t>หนองลาด</t>
  </si>
  <si>
    <t>วาริชภูมิ</t>
  </si>
  <si>
    <t>พังโคน</t>
  </si>
  <si>
    <t>ขมิ้น</t>
  </si>
  <si>
    <t>วานรนิวาส</t>
  </si>
  <si>
    <t>ห้วยยาง</t>
  </si>
  <si>
    <t>ปรับปรุงที่ทำการหัวงานฝ่ายส่งน้ำและบำรุงรักษาที่ 3 อ่างเก็บน้ำห้วยโทง</t>
  </si>
  <si>
    <t>โครงการส่งน้ำและบำรุงรักษาห้วยโมง</t>
  </si>
  <si>
    <t>ปรับปรุง flapgate สถานีสูบน้ำที่ 9</t>
  </si>
  <si>
    <t>โพนทอง</t>
  </si>
  <si>
    <t>โพธิ์ตาก</t>
  </si>
  <si>
    <t>คบ.ห้วยโมง</t>
  </si>
  <si>
    <t>ปรับปรุงคลองส่งน้ำสาย 10MC1-2 กม.3+550-กม.7+338</t>
  </si>
  <si>
    <t>โครงการส่งน้ำและบำรุงรักษาน้ำอูน</t>
  </si>
  <si>
    <t xml:space="preserve">ปรับปรุงสถานีสูบน้ำด้วยไฟฟ้า ฝ่ายส่งน้ำฯ ที่ 7 โครงการน้ำอูน  1  แห่ง ผูกพัน 2 ปี            </t>
  </si>
  <si>
    <t>นิคมน้ำอูน</t>
  </si>
  <si>
    <t>คบ.น้ำอูน</t>
  </si>
  <si>
    <t>ซ่อมแซมระบบส่งน้ำคลองส่งน้ำสายใหญ่ฝั่งซ้าย และส่วนประกอบอื่น โครงการฯ น้ำอูน</t>
  </si>
  <si>
    <t>ไฮหย่อง,แร่,ต้นผึ้ง,พรรณา,ช้างมิ่ง</t>
  </si>
  <si>
    <t>พังโคน,พรรณานิคม</t>
  </si>
  <si>
    <t>17.3097,
17.3594</t>
  </si>
  <si>
    <t>103.7437,
103.9162</t>
  </si>
  <si>
    <t>ก่อสร้างระบบกระจายน้ำในพื้นที่อุทยานเกษตร 50  พรรษา มหาวชิราลงกรณ</t>
  </si>
  <si>
    <t>เชียงเครือ</t>
  </si>
  <si>
    <t>แร่</t>
  </si>
  <si>
    <t>ปรับปรุงระบบและขยายเขตไฟฟ้า ที่ทำการฝ่ายส่งน้ำ ฯ ที่ 7   โครงการส่งน้ำและบำรุงรักษาน้ำอูน    1 แห่ง</t>
  </si>
  <si>
    <t xml:space="preserve">ปรับปรุงระบบสาธารณูปโภค ฝ่ายส่งน้ำฯ ที่ 1-7 โครงการส่งน้ำและบำรุงรักษาน้ำอูน </t>
  </si>
  <si>
    <t>แร่,ไร่,พรรณา,นาหัวบ่อ,ขมิ้น,นิคมน้ำอูน</t>
  </si>
  <si>
    <t>พังโคน,พรรณานิคม,เมือง,นิคมน้ำอูน</t>
  </si>
  <si>
    <t>17.3117,17.3520,17.3634,17.3053,17.2720,17.2391,17.2069</t>
  </si>
  <si>
    <t>103.7369,103.7569,103.8278,103.8397,103.9495,104.0497,103.7019</t>
  </si>
  <si>
    <t>ก่อสร้างสะพาน D1-9R-1R-2R กม.2+290 ฝ่ายส่งน้ำฯ ที่ 6 โครงการฯ น้ำอูน 1 แห่ง</t>
  </si>
  <si>
    <t>ก่อสร้างสะพานข้ามคลอง R-16L-2R กม.1+770 ฝ่ายส่งน้ำฯ ที่ 6</t>
  </si>
  <si>
    <t>ปรับปรุงอาคารสื่อสาร โครงการฯ น้ำอูน</t>
  </si>
  <si>
    <t>ปรับปรุงบ้านพักรับรอง อาคารอเนกประสงค์ภายในบริเวณเรือนประทับแรม โครงการฯ น้ำอูน</t>
  </si>
  <si>
    <t>โครงการส่งน้ำและบำรุงรักษาฝายกุมภวาปี</t>
  </si>
  <si>
    <t>เวียงคำ</t>
  </si>
  <si>
    <t>กุมภวาปี</t>
  </si>
  <si>
    <t>ปรับปรุงท่อส่งน้ำและสถานีสูบน้ำ P6B  ฝายกุมภวาปี</t>
  </si>
  <si>
    <t>อุ่มจาน</t>
  </si>
  <si>
    <t>ประจักษ์ฯ</t>
  </si>
  <si>
    <t>โครงการส่งน้ำฯฝายกุมภวาปี</t>
  </si>
  <si>
    <t>ค่าปรับปรุงระบบสาธารณูปโภค</t>
  </si>
  <si>
    <t>ปรับปรุงเครือข่ายระบบสื่อสารโทรคมนาคม  โครงการส่งน้ำและบำรุงรักษาฝายกุมภวาปี จำนวน 1 แห่ง</t>
  </si>
  <si>
    <t>บ้านพักคนงานขนาด 8 ครอบครัว โครงการส่งน้ำและบำรุงรักษาฝายกุมภวาปี จำนวน 1 หลัง</t>
  </si>
  <si>
    <t>รั้วคอนกรีตบล็อค สูง 2.10 เมตร ความยาวประมาณ 200 เมตร (ระยะ1)</t>
  </si>
  <si>
    <t>ปรับปรุงอาคารสื่อสาร โครงการส่งน้ำและบำรุงรักษาฝายกุมภวาปี</t>
  </si>
  <si>
    <t>ค่าปรับปรุงสะพาน</t>
  </si>
  <si>
    <t>ค่าปรับปรุงโครงการ</t>
  </si>
  <si>
    <t>ค่าปรับปรุงแหล่งน้ำ (ซ่อม Package)</t>
  </si>
  <si>
    <t>โครงการส่งน้ำและบำรุงรักษาห้วยหลวง</t>
  </si>
  <si>
    <t>ปรับปรุงดาดคอนกรีตคลองผันน้ำที่ 1  กม.4+409-5+450</t>
  </si>
  <si>
    <t>ปรับปรุง ทรบ.ปากคลองฝั่งซ้าย</t>
  </si>
  <si>
    <t>ปรับปรุงอาคารทิ้งน้ำคลองสายใหญ่ฝั่งซ้าย</t>
  </si>
  <si>
    <t>ปรับปรุงท่อลอดคลอง 1R-3L-R</t>
  </si>
  <si>
    <t>ก่อสร้างอาคารบังคับน้ำคลองระบาย 5L-R</t>
  </si>
  <si>
    <t>ปรับรุงรางเท คลอง 1L-R</t>
  </si>
  <si>
    <t>ปรับปรุงหลังคันคลอง 1L-1R-8R-L พร้อมอาคารประกอบ</t>
  </si>
  <si>
    <t>ปรับปรุงหลังคันคลอง 1R-8R-L พร้อมอาคารประกอบ</t>
  </si>
  <si>
    <t>ปรับปรุงคลองผันน้ำ แยก 1R</t>
  </si>
  <si>
    <t>ปรับปรุงระบบไฟฟ้าหัวงาน เขื่อนระบายน้ำห้วยหลวงเดิม</t>
  </si>
  <si>
    <t>ซ่อมทำนบดินและอาคารประกอบ อ่างฯห้วยหลวง</t>
  </si>
  <si>
    <t>ปรับปรุงระบบไฟฟ้าส่องสว่างรอบบริเวณ    โครงการฯห้วยหลวง</t>
  </si>
  <si>
    <t>คบ.ห้วยหลวง</t>
  </si>
  <si>
    <t>บ้านเลื่อม</t>
  </si>
  <si>
    <t>เมืองเพีย</t>
  </si>
  <si>
    <t>กุดจับ</t>
  </si>
  <si>
    <t>เชียงยืน</t>
  </si>
  <si>
    <t>เชียงพิณ</t>
  </si>
  <si>
    <t>เชียงเพ็ง</t>
  </si>
  <si>
    <t>นาดี</t>
  </si>
  <si>
    <t>โคกสะอาด</t>
  </si>
  <si>
    <t>สชป.5</t>
  </si>
  <si>
    <t>ปรับปรุงสะพานน้ำคลอง LMCและการป้องกันการกัดเซาะ อ่างเก็บน้ำห้วยสามพาด</t>
  </si>
  <si>
    <t>ก่อสร้างสถานีสูบน้ำ ระบบส่งน้ำและอาคารประกอบพร้อมส่วนประกอบอื่น โครงการจัดหาน้ำสนับสนุนพื้นที่เขาภูโล้น อันเนื่องมาจากพระราชดำริ</t>
  </si>
  <si>
    <t>พัฒนาระบบชลประทาน พื้นที่อุทยานเกษตร 50 พรรษา มหาวชิราลงกรณ จำนวน 1,600 ไร่</t>
  </si>
  <si>
    <t>เรือนประทับแรม</t>
  </si>
  <si>
    <t>โครงการชลประทานบึงกาฬ</t>
  </si>
  <si>
    <t>รั้วคอนกรีตบล็อค ระยะที่ 2</t>
  </si>
  <si>
    <t>5</t>
  </si>
  <si>
    <t>ปรับปรุงระบบชลประทาน (เฉพาะจุด)</t>
  </si>
  <si>
    <t>อาคารที่ทำการ โครงการส่งน้ำและบำรุงรักษาฝายกุมภวาปี</t>
  </si>
  <si>
    <t>ปรับปรุงระบบไฟฟ้า ปตร.ห้วยบังพวน พร้อมโครงหลังคา</t>
  </si>
  <si>
    <t>ปะโค</t>
  </si>
  <si>
    <t xml:space="preserve"> ปี พ.ศ.2558 วงเงิน 16.00 ล้านบาท</t>
  </si>
  <si>
    <t xml:space="preserve"> ปี พ.ศ.2559 วงเงิน 64.00 ล้านบาท</t>
  </si>
  <si>
    <t xml:space="preserve"> ปี พ.ศ.2560 วงเงิน 50.00 ล้านบาท</t>
  </si>
  <si>
    <t>งบประมาณทั้งสิ้น 130.00 ล้านบาท</t>
  </si>
  <si>
    <t>ข้อมูลวันที่</t>
  </si>
  <si>
    <t>โครงการ</t>
  </si>
  <si>
    <t>รวม สชป.5</t>
  </si>
  <si>
    <t>โครงการชลประทานสกลนคร</t>
  </si>
  <si>
    <t>ศูนย์ศึกษาภูพานฯ</t>
  </si>
  <si>
    <t>ปรับปรุงเฉพาะจุด</t>
  </si>
  <si>
    <t>ปรับปรุงสะพาน</t>
  </si>
  <si>
    <t>ปรับปรุงสาธารณูปโภค</t>
  </si>
  <si>
    <t>ปรับปรุงสิ่งก่อสร้างอื่นๆ</t>
  </si>
  <si>
    <t>ซ่อม PACKAGE</t>
  </si>
  <si>
    <t>จำนวน(แห่ง)</t>
  </si>
  <si>
    <t>(ล้านบาท)</t>
  </si>
  <si>
    <t>งบประมาณ</t>
  </si>
  <si>
    <t>ล้านบาท</t>
  </si>
  <si>
    <t>รวมงานปรับปรุงทั้งสิ้น</t>
  </si>
  <si>
    <t>งาน</t>
  </si>
  <si>
    <t>สรุปแผนงานปรับปรุง  ผลผลิต 1 ปี พ.ศ.2558</t>
  </si>
</sst>
</file>

<file path=xl/styles.xml><?xml version="1.0" encoding="utf-8"?>
<styleSheet xmlns="http://schemas.openxmlformats.org/spreadsheetml/2006/main">
  <numFmts count="15"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-* #,##0_-;\-* #,##0_-;_-* &quot;-&quot;??_-;_-@_-"/>
    <numFmt numFmtId="188" formatCode="0.0000"/>
    <numFmt numFmtId="189" formatCode="_-* #,##0.0000_-;\-* #,##0.0000_-;_-* &quot;-&quot;??_-;_-@_-"/>
    <numFmt numFmtId="190" formatCode="0.00000"/>
    <numFmt numFmtId="191" formatCode="_(&quot;$&quot;* #,##0.00_);_(&quot;$&quot;* \(#,##0.00\);_(&quot;$&quot;* &quot;-&quot;??_);_(@_)"/>
    <numFmt numFmtId="192" formatCode="General_)"/>
    <numFmt numFmtId="193" formatCode="_(* #,##0.00_);_(* \(#,##0.00\);_(* &quot;-&quot;??_);_(@_)"/>
    <numFmt numFmtId="194" formatCode="#,##0.0"/>
    <numFmt numFmtId="195" formatCode="_(* #,##0.0000_);_(* \(#,##0.0000\);_(\ &quot;-&quot;??_);_(@_)"/>
    <numFmt numFmtId="196" formatCode="_(* #,##0_);_(* \(#,##0\);_(* &quot;-&quot;??_);_(@_)"/>
    <numFmt numFmtId="197" formatCode="[$-1070000]d/m/yy;@"/>
    <numFmt numFmtId="198" formatCode="[$-107041E]d\ mmmm\ yyyy;@"/>
    <numFmt numFmtId="199" formatCode="#,##0.000"/>
  </numFmts>
  <fonts count="55">
    <font>
      <sz val="11"/>
      <color theme="1"/>
      <name val="Tahoma"/>
      <family val="2"/>
      <charset val="222"/>
      <scheme val="minor"/>
    </font>
    <font>
      <sz val="11"/>
      <color indexed="8"/>
      <name val="Tahoma"/>
      <family val="2"/>
      <charset val="222"/>
    </font>
    <font>
      <sz val="10"/>
      <name val="Arial"/>
      <family val="2"/>
    </font>
    <font>
      <b/>
      <sz val="18"/>
      <name val="TH SarabunPSK"/>
      <family val="2"/>
    </font>
    <font>
      <b/>
      <sz val="22"/>
      <name val="TH SarabunPSK"/>
      <family val="2"/>
    </font>
    <font>
      <b/>
      <sz val="16"/>
      <name val="TH SarabunPSK"/>
      <family val="2"/>
    </font>
    <font>
      <sz val="11"/>
      <color indexed="8"/>
      <name val="Tahoma"/>
      <family val="2"/>
      <charset val="222"/>
    </font>
    <font>
      <sz val="16"/>
      <color indexed="8"/>
      <name val="TH SarabunPSK"/>
      <family val="2"/>
    </font>
    <font>
      <b/>
      <sz val="16"/>
      <color indexed="8"/>
      <name val="TH SarabunPSK"/>
      <family val="2"/>
    </font>
    <font>
      <sz val="14"/>
      <name val="TH SarabunPSK"/>
      <family val="2"/>
    </font>
    <font>
      <sz val="16"/>
      <name val="TH SarabunPSK"/>
      <family val="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SV Rojchana"/>
    </font>
    <font>
      <sz val="16"/>
      <name val="AngsanaUPC"/>
      <family val="1"/>
      <charset val="222"/>
    </font>
    <font>
      <sz val="18"/>
      <name val="AngsanaUPC"/>
      <family val="1"/>
    </font>
    <font>
      <b/>
      <sz val="14"/>
      <name val="AngsanaUPC"/>
      <family val="1"/>
      <charset val="222"/>
    </font>
    <font>
      <sz val="16"/>
      <name val="AngsanaUPC"/>
      <family val="1"/>
    </font>
    <font>
      <sz val="14"/>
      <name val="AngsanaUPC"/>
      <family val="1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2"/>
      <name val="นูลมรผ"/>
      <charset val="129"/>
    </font>
    <font>
      <sz val="12"/>
      <name val="นูลมรผ"/>
    </font>
    <font>
      <sz val="10"/>
      <name val="Arial"/>
      <family val="2"/>
    </font>
    <font>
      <b/>
      <sz val="22"/>
      <name val="Tahoma"/>
      <family val="2"/>
      <charset val="222"/>
    </font>
    <font>
      <b/>
      <sz val="18"/>
      <name val="Tahoma"/>
      <family val="2"/>
      <charset val="222"/>
    </font>
    <font>
      <sz val="18"/>
      <name val="TH SarabunPSK"/>
      <family val="2"/>
    </font>
    <font>
      <sz val="16"/>
      <name val="TH Sarabun New"/>
      <family val="2"/>
    </font>
    <font>
      <b/>
      <i/>
      <u val="singleAccounting"/>
      <sz val="16"/>
      <name val="TH Sarabun New"/>
      <family val="2"/>
    </font>
    <font>
      <b/>
      <i/>
      <u/>
      <sz val="16"/>
      <name val="TH SarabunPSK"/>
      <family val="2"/>
    </font>
    <font>
      <b/>
      <u/>
      <sz val="16"/>
      <name val="TH SarabunPSK"/>
      <family val="2"/>
    </font>
    <font>
      <b/>
      <i/>
      <u val="doubleAccounting"/>
      <sz val="16"/>
      <name val="TH Sarabun New"/>
      <family val="2"/>
    </font>
    <font>
      <sz val="11"/>
      <color theme="1"/>
      <name val="Tahoma"/>
      <family val="2"/>
      <charset val="222"/>
      <scheme val="minor"/>
    </font>
    <font>
      <sz val="16"/>
      <color rgb="FFFF0000"/>
      <name val="TH SarabunPSK"/>
      <family val="2"/>
    </font>
    <font>
      <sz val="16"/>
      <color theme="1"/>
      <name val="TH SarabunPSK"/>
      <family val="2"/>
    </font>
    <font>
      <sz val="16"/>
      <color theme="1"/>
      <name val="TH Sarabun New"/>
      <family val="2"/>
    </font>
    <font>
      <b/>
      <sz val="16"/>
      <color theme="1"/>
      <name val="TH SarabunPSK"/>
      <family val="2"/>
    </font>
    <font>
      <b/>
      <sz val="18"/>
      <color theme="1"/>
      <name val="TH SarabunPSK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2">
    <xf numFmtId="0" fontId="0" fillId="0" borderId="0"/>
    <xf numFmtId="0" fontId="27" fillId="0" borderId="0">
      <alignment vertical="center"/>
    </xf>
    <xf numFmtId="0" fontId="2" fillId="0" borderId="0"/>
    <xf numFmtId="0" fontId="2" fillId="0" borderId="0"/>
    <xf numFmtId="44" fontId="28" fillId="0" borderId="0" applyFont="0" applyFill="0" applyBorder="0" applyAlignment="0" applyProtection="0"/>
    <xf numFmtId="4" fontId="29" fillId="0" borderId="1"/>
    <xf numFmtId="9" fontId="30" fillId="0" borderId="0">
      <alignment vertical="center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9" fontId="3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8" fillId="0" borderId="0"/>
    <xf numFmtId="0" fontId="12" fillId="3" borderId="0" applyNumberFormat="0" applyBorder="0" applyAlignment="0" applyProtection="0"/>
    <xf numFmtId="191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13" fillId="20" borderId="2" applyNumberFormat="0" applyAlignment="0" applyProtection="0"/>
    <xf numFmtId="0" fontId="14" fillId="21" borderId="3" applyNumberFormat="0" applyAlignment="0" applyProtection="0"/>
    <xf numFmtId="192" fontId="32" fillId="0" borderId="0"/>
    <xf numFmtId="192" fontId="32" fillId="0" borderId="0"/>
    <xf numFmtId="192" fontId="32" fillId="0" borderId="0"/>
    <xf numFmtId="192" fontId="32" fillId="0" borderId="0"/>
    <xf numFmtId="192" fontId="32" fillId="0" borderId="0"/>
    <xf numFmtId="192" fontId="32" fillId="0" borderId="0"/>
    <xf numFmtId="192" fontId="32" fillId="0" borderId="0"/>
    <xf numFmtId="192" fontId="3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43" fontId="40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38" fontId="33" fillId="22" borderId="0" applyNumberFormat="0" applyBorder="0" applyAlignment="0" applyProtection="0"/>
    <xf numFmtId="0" fontId="34" fillId="0" borderId="4" applyNumberFormat="0" applyAlignment="0" applyProtection="0">
      <alignment horizontal="left" vertical="center"/>
    </xf>
    <xf numFmtId="0" fontId="34" fillId="0" borderId="5">
      <alignment horizontal="left" vertical="center"/>
    </xf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8" fillId="0" borderId="0"/>
    <xf numFmtId="0" fontId="20" fillId="7" borderId="2" applyNumberFormat="0" applyAlignment="0" applyProtection="0"/>
    <xf numFmtId="10" fontId="33" fillId="23" borderId="9" applyNumberFormat="0" applyBorder="0" applyAlignment="0" applyProtection="0"/>
    <xf numFmtId="0" fontId="20" fillId="7" borderId="2" applyNumberFormat="0" applyAlignment="0" applyProtection="0"/>
    <xf numFmtId="0" fontId="21" fillId="0" borderId="10" applyNumberFormat="0" applyFill="0" applyAlignment="0" applyProtection="0"/>
    <xf numFmtId="0" fontId="22" fillId="24" borderId="0" applyNumberFormat="0" applyBorder="0" applyAlignment="0" applyProtection="0"/>
    <xf numFmtId="37" fontId="35" fillId="0" borderId="0"/>
    <xf numFmtId="194" fontId="2" fillId="0" borderId="0"/>
    <xf numFmtId="0" fontId="1" fillId="0" borderId="0"/>
    <xf numFmtId="0" fontId="49" fillId="0" borderId="0"/>
    <xf numFmtId="0" fontId="2" fillId="0" borderId="0"/>
    <xf numFmtId="0" fontId="40" fillId="0" borderId="0"/>
    <xf numFmtId="0" fontId="2" fillId="0" borderId="0"/>
    <xf numFmtId="0" fontId="2" fillId="25" borderId="11" applyNumberFormat="0" applyFont="0" applyAlignment="0" applyProtection="0"/>
    <xf numFmtId="0" fontId="23" fillId="20" borderId="12" applyNumberFormat="0" applyAlignment="0" applyProtection="0"/>
    <xf numFmtId="10" fontId="2" fillId="0" borderId="0" applyFont="0" applyFill="0" applyBorder="0" applyAlignment="0" applyProtection="0"/>
    <xf numFmtId="1" fontId="2" fillId="0" borderId="13" applyNumberFormat="0" applyFill="0" applyAlignment="0" applyProtection="0">
      <alignment horizontal="center" vertical="center"/>
    </xf>
    <xf numFmtId="0" fontId="28" fillId="0" borderId="0"/>
    <xf numFmtId="4" fontId="29" fillId="0" borderId="1"/>
    <xf numFmtId="0" fontId="28" fillId="0" borderId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0" applyNumberForma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9" fontId="38" fillId="0" borderId="0" applyFont="0" applyFill="0" applyBorder="0" applyAlignment="0" applyProtection="0"/>
    <xf numFmtId="4" fontId="29" fillId="0" borderId="1"/>
    <xf numFmtId="0" fontId="2" fillId="0" borderId="0"/>
    <xf numFmtId="0" fontId="49" fillId="0" borderId="0"/>
    <xf numFmtId="0" fontId="2" fillId="0" borderId="0"/>
    <xf numFmtId="0" fontId="2" fillId="0" borderId="0"/>
    <xf numFmtId="0" fontId="28" fillId="0" borderId="0" applyProtection="0"/>
    <xf numFmtId="0" fontId="28" fillId="0" borderId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4" fontId="29" fillId="0" borderId="1"/>
    <xf numFmtId="0" fontId="28" fillId="0" borderId="0"/>
    <xf numFmtId="0" fontId="38" fillId="0" borderId="0"/>
    <xf numFmtId="44" fontId="2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</cellStyleXfs>
  <cellXfs count="180">
    <xf numFmtId="0" fontId="0" fillId="0" borderId="0" xfId="0"/>
    <xf numFmtId="0" fontId="7" fillId="0" borderId="0" xfId="0" applyFont="1"/>
    <xf numFmtId="0" fontId="7" fillId="0" borderId="0" xfId="0" applyFont="1" applyAlignment="1">
      <alignment vertical="top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9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7" xfId="0" applyFont="1" applyBorder="1"/>
    <xf numFmtId="17" fontId="7" fillId="0" borderId="17" xfId="0" quotePrefix="1" applyNumberFormat="1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8" xfId="0" applyFont="1" applyBorder="1"/>
    <xf numFmtId="0" fontId="7" fillId="0" borderId="17" xfId="0" applyFont="1" applyBorder="1" applyAlignment="1">
      <alignment vertical="top" wrapText="1"/>
    </xf>
    <xf numFmtId="0" fontId="7" fillId="0" borderId="17" xfId="0" applyFont="1" applyBorder="1" applyAlignment="1">
      <alignment horizontal="center" vertical="top"/>
    </xf>
    <xf numFmtId="0" fontId="7" fillId="0" borderId="17" xfId="0" applyFont="1" applyBorder="1" applyAlignment="1">
      <alignment vertical="top"/>
    </xf>
    <xf numFmtId="0" fontId="10" fillId="0" borderId="0" xfId="81" applyFont="1" applyFill="1" applyAlignment="1">
      <alignment vertical="top"/>
    </xf>
    <xf numFmtId="0" fontId="10" fillId="0" borderId="0" xfId="81" applyFont="1" applyFill="1" applyAlignment="1">
      <alignment vertical="top" wrapText="1"/>
    </xf>
    <xf numFmtId="0" fontId="50" fillId="0" borderId="0" xfId="81" applyFont="1" applyFill="1" applyAlignment="1">
      <alignment vertical="top"/>
    </xf>
    <xf numFmtId="0" fontId="10" fillId="0" borderId="9" xfId="81" applyFont="1" applyFill="1" applyBorder="1" applyAlignment="1">
      <alignment horizontal="center" vertical="top"/>
    </xf>
    <xf numFmtId="0" fontId="47" fillId="0" borderId="9" xfId="81" applyFont="1" applyFill="1" applyBorder="1" applyAlignment="1">
      <alignment vertical="top" wrapText="1"/>
    </xf>
    <xf numFmtId="0" fontId="10" fillId="0" borderId="9" xfId="81" applyFont="1" applyFill="1" applyBorder="1" applyAlignment="1">
      <alignment horizontal="center" vertical="top" shrinkToFit="1"/>
    </xf>
    <xf numFmtId="0" fontId="10" fillId="0" borderId="9" xfId="81" applyFont="1" applyFill="1" applyBorder="1" applyAlignment="1">
      <alignment vertical="top"/>
    </xf>
    <xf numFmtId="189" fontId="48" fillId="0" borderId="9" xfId="58" applyNumberFormat="1" applyFont="1" applyFill="1" applyBorder="1" applyAlignment="1">
      <alignment vertical="center"/>
    </xf>
    <xf numFmtId="187" fontId="10" fillId="0" borderId="9" xfId="58" applyNumberFormat="1" applyFont="1" applyFill="1" applyBorder="1" applyAlignment="1">
      <alignment horizontal="center" vertical="top"/>
    </xf>
    <xf numFmtId="0" fontId="46" fillId="26" borderId="13" xfId="81" applyFont="1" applyFill="1" applyBorder="1" applyAlignment="1">
      <alignment vertical="top" wrapText="1"/>
    </xf>
    <xf numFmtId="0" fontId="46" fillId="26" borderId="15" xfId="81" applyFont="1" applyFill="1" applyBorder="1" applyAlignment="1">
      <alignment vertical="top" wrapText="1"/>
    </xf>
    <xf numFmtId="0" fontId="53" fillId="0" borderId="0" xfId="0" applyFont="1" applyAlignment="1">
      <alignment horizontal="centerContinuous" vertical="center"/>
    </xf>
    <xf numFmtId="0" fontId="53" fillId="27" borderId="9" xfId="0" applyFont="1" applyFill="1" applyBorder="1"/>
    <xf numFmtId="0" fontId="53" fillId="27" borderId="9" xfId="0" applyFont="1" applyFill="1" applyBorder="1" applyAlignment="1">
      <alignment horizontal="center"/>
    </xf>
    <xf numFmtId="0" fontId="51" fillId="0" borderId="25" xfId="0" applyFont="1" applyFill="1" applyBorder="1" applyAlignment="1">
      <alignment horizontal="center"/>
    </xf>
    <xf numFmtId="0" fontId="51" fillId="0" borderId="25" xfId="0" applyFont="1" applyFill="1" applyBorder="1" applyAlignment="1">
      <alignment horizontal="left"/>
    </xf>
    <xf numFmtId="0" fontId="51" fillId="0" borderId="26" xfId="0" applyFont="1" applyFill="1" applyBorder="1" applyAlignment="1">
      <alignment horizontal="center"/>
    </xf>
    <xf numFmtId="0" fontId="51" fillId="0" borderId="26" xfId="0" applyFont="1" applyFill="1" applyBorder="1" applyAlignment="1">
      <alignment vertical="top" wrapText="1"/>
    </xf>
    <xf numFmtId="0" fontId="51" fillId="0" borderId="26" xfId="0" applyFont="1" applyFill="1" applyBorder="1" applyAlignment="1">
      <alignment horizontal="center" vertical="top" wrapText="1"/>
    </xf>
    <xf numFmtId="0" fontId="51" fillId="0" borderId="27" xfId="0" applyFont="1" applyFill="1" applyBorder="1" applyAlignment="1">
      <alignment horizontal="center"/>
    </xf>
    <xf numFmtId="0" fontId="51" fillId="0" borderId="27" xfId="0" applyFont="1" applyFill="1" applyBorder="1" applyAlignment="1">
      <alignment vertical="top" wrapText="1"/>
    </xf>
    <xf numFmtId="3" fontId="53" fillId="27" borderId="9" xfId="96" applyNumberFormat="1" applyFont="1" applyFill="1" applyBorder="1" applyAlignment="1">
      <alignment horizontal="center"/>
    </xf>
    <xf numFmtId="3" fontId="51" fillId="0" borderId="25" xfId="0" applyNumberFormat="1" applyFont="1" applyFill="1" applyBorder="1" applyAlignment="1">
      <alignment horizontal="center"/>
    </xf>
    <xf numFmtId="3" fontId="51" fillId="0" borderId="26" xfId="0" applyNumberFormat="1" applyFont="1" applyFill="1" applyBorder="1" applyAlignment="1">
      <alignment horizontal="center" vertical="top" wrapText="1"/>
    </xf>
    <xf numFmtId="3" fontId="51" fillId="0" borderId="27" xfId="0" applyNumberFormat="1" applyFont="1" applyFill="1" applyBorder="1" applyAlignment="1">
      <alignment horizontal="center" vertical="top" wrapText="1"/>
    </xf>
    <xf numFmtId="199" fontId="53" fillId="27" borderId="9" xfId="96" applyNumberFormat="1" applyFont="1" applyFill="1" applyBorder="1" applyAlignment="1">
      <alignment horizontal="center"/>
    </xf>
    <xf numFmtId="199" fontId="51" fillId="0" borderId="26" xfId="96" applyNumberFormat="1" applyFont="1" applyFill="1" applyBorder="1" applyAlignment="1">
      <alignment horizontal="center" vertical="top" wrapText="1"/>
    </xf>
    <xf numFmtId="199" fontId="51" fillId="0" borderId="25" xfId="96" applyNumberFormat="1" applyFont="1" applyFill="1" applyBorder="1" applyAlignment="1">
      <alignment horizontal="center"/>
    </xf>
    <xf numFmtId="199" fontId="50" fillId="0" borderId="27" xfId="96" applyNumberFormat="1" applyFont="1" applyFill="1" applyBorder="1" applyAlignment="1">
      <alignment horizontal="center" vertical="top" wrapText="1"/>
    </xf>
    <xf numFmtId="0" fontId="53" fillId="0" borderId="0" xfId="0" applyFont="1"/>
    <xf numFmtId="3" fontId="53" fillId="0" borderId="0" xfId="0" applyNumberFormat="1" applyFont="1" applyAlignment="1">
      <alignment horizontal="center"/>
    </xf>
    <xf numFmtId="0" fontId="53" fillId="0" borderId="0" xfId="0" applyFont="1" applyFill="1" applyBorder="1" applyAlignment="1">
      <alignment horizontal="center" vertical="top" wrapText="1"/>
    </xf>
    <xf numFmtId="199" fontId="53" fillId="0" borderId="0" xfId="0" applyNumberFormat="1" applyFont="1" applyAlignment="1">
      <alignment horizontal="center"/>
    </xf>
    <xf numFmtId="0" fontId="51" fillId="0" borderId="0" xfId="0" applyFont="1"/>
    <xf numFmtId="0" fontId="51" fillId="0" borderId="0" xfId="0" applyFont="1" applyAlignment="1">
      <alignment horizontal="centerContinuous" vertical="center"/>
    </xf>
    <xf numFmtId="198" fontId="50" fillId="0" borderId="0" xfId="96" applyNumberFormat="1" applyFont="1" applyAlignment="1">
      <alignment horizontal="left" vertical="center"/>
    </xf>
    <xf numFmtId="197" fontId="50" fillId="0" borderId="0" xfId="96" applyNumberFormat="1" applyFont="1" applyAlignment="1">
      <alignment horizontal="left" vertical="center"/>
    </xf>
    <xf numFmtId="0" fontId="53" fillId="0" borderId="24" xfId="0" applyFont="1" applyBorder="1"/>
    <xf numFmtId="0" fontId="53" fillId="0" borderId="16" xfId="0" applyFont="1" applyBorder="1"/>
    <xf numFmtId="43" fontId="53" fillId="0" borderId="16" xfId="96" applyFont="1" applyBorder="1" applyAlignment="1">
      <alignment horizontal="center"/>
    </xf>
    <xf numFmtId="0" fontId="4" fillId="0" borderId="0" xfId="108" applyFont="1" applyFill="1" applyBorder="1" applyAlignment="1">
      <alignment horizontal="centerContinuous" vertical="top"/>
    </xf>
    <xf numFmtId="0" fontId="4" fillId="0" borderId="0" xfId="81" applyFont="1" applyFill="1" applyBorder="1" applyAlignment="1">
      <alignment horizontal="center"/>
    </xf>
    <xf numFmtId="0" fontId="4" fillId="0" borderId="0" xfId="108" applyFont="1" applyFill="1" applyBorder="1" applyAlignment="1">
      <alignment vertical="top"/>
    </xf>
    <xf numFmtId="43" fontId="4" fillId="0" borderId="0" xfId="100" applyFont="1" applyFill="1" applyBorder="1" applyAlignment="1">
      <alignment horizontal="center" vertical="top"/>
    </xf>
    <xf numFmtId="0" fontId="5" fillId="0" borderId="9" xfId="108" applyFont="1" applyFill="1" applyBorder="1" applyAlignment="1">
      <alignment horizontal="centerContinuous" vertical="top"/>
    </xf>
    <xf numFmtId="0" fontId="5" fillId="0" borderId="9" xfId="108" applyFont="1" applyFill="1" applyBorder="1" applyAlignment="1">
      <alignment horizontal="center" vertical="top"/>
    </xf>
    <xf numFmtId="0" fontId="3" fillId="0" borderId="0" xfId="108" applyFont="1" applyFill="1" applyAlignment="1">
      <alignment vertical="center"/>
    </xf>
    <xf numFmtId="0" fontId="3" fillId="0" borderId="15" xfId="108" applyFont="1" applyFill="1" applyBorder="1" applyAlignment="1">
      <alignment horizontal="center" vertical="center"/>
    </xf>
    <xf numFmtId="0" fontId="3" fillId="0" borderId="16" xfId="108" applyFont="1" applyFill="1" applyBorder="1" applyAlignment="1">
      <alignment horizontal="center" vertical="center"/>
    </xf>
    <xf numFmtId="0" fontId="3" fillId="0" borderId="9" xfId="108" applyFont="1" applyFill="1" applyBorder="1" applyAlignment="1">
      <alignment horizontal="center" vertical="center"/>
    </xf>
    <xf numFmtId="0" fontId="3" fillId="0" borderId="9" xfId="108" applyNumberFormat="1" applyFont="1" applyFill="1" applyBorder="1" applyAlignment="1">
      <alignment horizontal="center" vertical="center"/>
    </xf>
    <xf numFmtId="0" fontId="10" fillId="0" borderId="13" xfId="81" applyFont="1" applyFill="1" applyBorder="1" applyAlignment="1">
      <alignment horizontal="center" vertical="top"/>
    </xf>
    <xf numFmtId="0" fontId="46" fillId="0" borderId="13" xfId="81" applyFont="1" applyFill="1" applyBorder="1" applyAlignment="1">
      <alignment vertical="top" wrapText="1"/>
    </xf>
    <xf numFmtId="0" fontId="10" fillId="0" borderId="13" xfId="81" applyFont="1" applyFill="1" applyBorder="1" applyAlignment="1">
      <alignment horizontal="center" vertical="top" shrinkToFit="1"/>
    </xf>
    <xf numFmtId="0" fontId="10" fillId="0" borderId="13" xfId="81" applyFont="1" applyFill="1" applyBorder="1" applyAlignment="1">
      <alignment vertical="top"/>
    </xf>
    <xf numFmtId="189" fontId="45" fillId="0" borderId="13" xfId="58" applyNumberFormat="1" applyFont="1" applyFill="1" applyBorder="1" applyAlignment="1">
      <alignment vertical="center"/>
    </xf>
    <xf numFmtId="187" fontId="10" fillId="0" borderId="13" xfId="58" applyNumberFormat="1" applyFont="1" applyFill="1" applyBorder="1" applyAlignment="1">
      <alignment horizontal="center" vertical="top"/>
    </xf>
    <xf numFmtId="0" fontId="10" fillId="0" borderId="13" xfId="81" applyFont="1" applyFill="1" applyBorder="1" applyAlignment="1">
      <alignment vertical="top" wrapText="1"/>
    </xf>
    <xf numFmtId="189" fontId="44" fillId="0" borderId="13" xfId="58" applyNumberFormat="1" applyFont="1" applyFill="1" applyBorder="1" applyAlignment="1">
      <alignment vertical="center"/>
    </xf>
    <xf numFmtId="0" fontId="51" fillId="0" borderId="13" xfId="81" applyFont="1" applyFill="1" applyBorder="1" applyAlignment="1">
      <alignment horizontal="center" vertical="top"/>
    </xf>
    <xf numFmtId="0" fontId="51" fillId="0" borderId="13" xfId="81" applyFont="1" applyFill="1" applyBorder="1" applyAlignment="1">
      <alignment vertical="top" wrapText="1"/>
    </xf>
    <xf numFmtId="0" fontId="51" fillId="0" borderId="13" xfId="81" applyFont="1" applyFill="1" applyBorder="1" applyAlignment="1">
      <alignment horizontal="center" vertical="top" shrinkToFit="1"/>
    </xf>
    <xf numFmtId="0" fontId="51" fillId="0" borderId="13" xfId="81" applyFont="1" applyFill="1" applyBorder="1" applyAlignment="1">
      <alignment vertical="top"/>
    </xf>
    <xf numFmtId="189" fontId="52" fillId="0" borderId="13" xfId="58" applyNumberFormat="1" applyFont="1" applyFill="1" applyBorder="1" applyAlignment="1">
      <alignment vertical="center"/>
    </xf>
    <xf numFmtId="187" fontId="51" fillId="0" borderId="13" xfId="58" applyNumberFormat="1" applyFont="1" applyFill="1" applyBorder="1" applyAlignment="1">
      <alignment horizontal="center" vertical="top"/>
    </xf>
    <xf numFmtId="188" fontId="10" fillId="0" borderId="13" xfId="81" applyNumberFormat="1" applyFont="1" applyFill="1" applyBorder="1" applyAlignment="1">
      <alignment horizontal="center" vertical="top"/>
    </xf>
    <xf numFmtId="188" fontId="10" fillId="0" borderId="13" xfId="81" applyNumberFormat="1" applyFont="1" applyFill="1" applyBorder="1" applyAlignment="1">
      <alignment vertical="top"/>
    </xf>
    <xf numFmtId="0" fontId="46" fillId="0" borderId="13" xfId="0" applyFont="1" applyFill="1" applyBorder="1" applyAlignment="1">
      <alignment vertical="top" wrapText="1"/>
    </xf>
    <xf numFmtId="190" fontId="10" fillId="0" borderId="13" xfId="81" applyNumberFormat="1" applyFont="1" applyFill="1" applyBorder="1" applyAlignment="1">
      <alignment horizontal="center" vertical="top"/>
    </xf>
    <xf numFmtId="190" fontId="10" fillId="0" borderId="13" xfId="81" applyNumberFormat="1" applyFont="1" applyFill="1" applyBorder="1" applyAlignment="1">
      <alignment vertical="top"/>
    </xf>
    <xf numFmtId="0" fontId="10" fillId="0" borderId="16" xfId="81" applyFont="1" applyFill="1" applyBorder="1" applyAlignment="1">
      <alignment horizontal="center" vertical="top"/>
    </xf>
    <xf numFmtId="0" fontId="10" fillId="0" borderId="16" xfId="81" applyFont="1" applyFill="1" applyBorder="1" applyAlignment="1">
      <alignment vertical="top" wrapText="1"/>
    </xf>
    <xf numFmtId="0" fontId="10" fillId="0" borderId="16" xfId="81" applyFont="1" applyFill="1" applyBorder="1" applyAlignment="1">
      <alignment horizontal="center" vertical="top" shrinkToFit="1"/>
    </xf>
    <xf numFmtId="2" fontId="10" fillId="0" borderId="16" xfId="81" applyNumberFormat="1" applyFont="1" applyFill="1" applyBorder="1" applyAlignment="1">
      <alignment horizontal="center" vertical="top"/>
    </xf>
    <xf numFmtId="1" fontId="10" fillId="0" borderId="16" xfId="81" applyNumberFormat="1" applyFont="1" applyFill="1" applyBorder="1" applyAlignment="1">
      <alignment vertical="top"/>
    </xf>
    <xf numFmtId="189" fontId="44" fillId="0" borderId="16" xfId="58" applyNumberFormat="1" applyFont="1" applyFill="1" applyBorder="1" applyAlignment="1">
      <alignment vertical="center"/>
    </xf>
    <xf numFmtId="187" fontId="10" fillId="0" borderId="16" xfId="58" applyNumberFormat="1" applyFont="1" applyFill="1" applyBorder="1" applyAlignment="1">
      <alignment horizontal="center" vertical="top"/>
    </xf>
    <xf numFmtId="0" fontId="10" fillId="0" borderId="16" xfId="81" applyFont="1" applyFill="1" applyBorder="1" applyAlignment="1">
      <alignment vertical="top"/>
    </xf>
    <xf numFmtId="188" fontId="10" fillId="0" borderId="16" xfId="81" applyNumberFormat="1" applyFont="1" applyFill="1" applyBorder="1" applyAlignment="1">
      <alignment horizontal="center" vertical="top"/>
    </xf>
    <xf numFmtId="188" fontId="10" fillId="0" borderId="16" xfId="81" applyNumberFormat="1" applyFont="1" applyFill="1" applyBorder="1" applyAlignment="1">
      <alignment vertical="top"/>
    </xf>
    <xf numFmtId="0" fontId="10" fillId="0" borderId="15" xfId="81" applyFont="1" applyFill="1" applyBorder="1" applyAlignment="1">
      <alignment horizontal="center" vertical="top"/>
    </xf>
    <xf numFmtId="0" fontId="46" fillId="0" borderId="15" xfId="81" applyFont="1" applyFill="1" applyBorder="1" applyAlignment="1">
      <alignment vertical="top" wrapText="1"/>
    </xf>
    <xf numFmtId="0" fontId="10" fillId="0" borderId="15" xfId="81" applyFont="1" applyFill="1" applyBorder="1" applyAlignment="1">
      <alignment horizontal="center" vertical="top" shrinkToFit="1"/>
    </xf>
    <xf numFmtId="0" fontId="10" fillId="0" borderId="15" xfId="81" applyFont="1" applyFill="1" applyBorder="1" applyAlignment="1">
      <alignment vertical="top"/>
    </xf>
    <xf numFmtId="189" fontId="45" fillId="0" borderId="15" xfId="58" applyNumberFormat="1" applyFont="1" applyFill="1" applyBorder="1" applyAlignment="1">
      <alignment vertical="center"/>
    </xf>
    <xf numFmtId="187" fontId="10" fillId="0" borderId="15" xfId="58" applyNumberFormat="1" applyFont="1" applyFill="1" applyBorder="1" applyAlignment="1">
      <alignment horizontal="center" vertical="top"/>
    </xf>
    <xf numFmtId="0" fontId="10" fillId="0" borderId="13" xfId="81" applyFont="1" applyFill="1" applyBorder="1" applyAlignment="1">
      <alignment horizontal="center" vertical="top" wrapText="1"/>
    </xf>
    <xf numFmtId="0" fontId="10" fillId="0" borderId="13" xfId="81" applyFont="1" applyFill="1" applyBorder="1" applyAlignment="1">
      <alignment horizontal="center" vertical="top" wrapText="1" shrinkToFit="1"/>
    </xf>
    <xf numFmtId="189" fontId="44" fillId="0" borderId="13" xfId="58" applyNumberFormat="1" applyFont="1" applyFill="1" applyBorder="1" applyAlignment="1">
      <alignment vertical="center" wrapText="1"/>
    </xf>
    <xf numFmtId="187" fontId="10" fillId="0" borderId="13" xfId="58" applyNumberFormat="1" applyFont="1" applyFill="1" applyBorder="1" applyAlignment="1">
      <alignment horizontal="center" vertical="top" wrapText="1"/>
    </xf>
    <xf numFmtId="189" fontId="10" fillId="0" borderId="13" xfId="96" applyNumberFormat="1" applyFont="1" applyFill="1" applyBorder="1" applyAlignment="1">
      <alignment horizontal="center" vertical="top"/>
    </xf>
    <xf numFmtId="189" fontId="10" fillId="0" borderId="16" xfId="96" applyNumberFormat="1" applyFont="1" applyFill="1" applyBorder="1" applyAlignment="1">
      <alignment horizontal="center" vertical="top"/>
    </xf>
    <xf numFmtId="0" fontId="10" fillId="0" borderId="15" xfId="0" applyFont="1" applyFill="1" applyBorder="1" applyAlignment="1">
      <alignment horizontal="center" vertical="top"/>
    </xf>
    <xf numFmtId="0" fontId="10" fillId="0" borderId="13" xfId="0" applyFont="1" applyFill="1" applyBorder="1" applyAlignment="1">
      <alignment horizontal="center" vertical="top"/>
    </xf>
    <xf numFmtId="0" fontId="51" fillId="0" borderId="13" xfId="0" applyFont="1" applyFill="1" applyBorder="1" applyAlignment="1">
      <alignment horizontal="center" vertical="top"/>
    </xf>
    <xf numFmtId="0" fontId="51" fillId="0" borderId="13" xfId="0" applyFont="1" applyFill="1" applyBorder="1" applyAlignment="1">
      <alignment vertical="top" wrapText="1"/>
    </xf>
    <xf numFmtId="189" fontId="51" fillId="0" borderId="13" xfId="96" applyNumberFormat="1" applyFont="1" applyFill="1" applyBorder="1" applyAlignment="1">
      <alignment horizontal="center" vertical="top"/>
    </xf>
    <xf numFmtId="0" fontId="10" fillId="0" borderId="13" xfId="0" applyFont="1" applyFill="1" applyBorder="1" applyAlignment="1">
      <alignment vertical="top" wrapText="1"/>
    </xf>
    <xf numFmtId="0" fontId="9" fillId="0" borderId="13" xfId="0" applyFont="1" applyFill="1" applyBorder="1" applyAlignment="1">
      <alignment horizontal="center" vertical="top" shrinkToFit="1"/>
    </xf>
    <xf numFmtId="0" fontId="9" fillId="0" borderId="13" xfId="0" applyFont="1" applyFill="1" applyBorder="1" applyAlignment="1">
      <alignment horizontal="center" vertical="top"/>
    </xf>
    <xf numFmtId="189" fontId="10" fillId="0" borderId="13" xfId="58" applyNumberFormat="1" applyFont="1" applyFill="1" applyBorder="1" applyAlignment="1">
      <alignment vertical="top"/>
    </xf>
    <xf numFmtId="3" fontId="10" fillId="0" borderId="13" xfId="58" applyNumberFormat="1" applyFont="1" applyFill="1" applyBorder="1" applyAlignment="1">
      <alignment horizontal="center" vertical="top"/>
    </xf>
    <xf numFmtId="3" fontId="10" fillId="0" borderId="13" xfId="0" applyNumberFormat="1" applyFont="1" applyFill="1" applyBorder="1" applyAlignment="1">
      <alignment horizontal="center" vertical="top"/>
    </xf>
    <xf numFmtId="189" fontId="10" fillId="0" borderId="13" xfId="58" applyNumberFormat="1" applyFont="1" applyFill="1" applyBorder="1" applyAlignment="1">
      <alignment horizontal="center" vertical="top"/>
    </xf>
    <xf numFmtId="189" fontId="43" fillId="0" borderId="13" xfId="58" applyNumberFormat="1" applyFont="1" applyFill="1" applyBorder="1" applyAlignment="1">
      <alignment vertical="center"/>
    </xf>
    <xf numFmtId="189" fontId="10" fillId="0" borderId="13" xfId="0" applyNumberFormat="1" applyFont="1" applyFill="1" applyBorder="1" applyAlignment="1">
      <alignment horizontal="center" vertical="top"/>
    </xf>
    <xf numFmtId="0" fontId="10" fillId="0" borderId="13" xfId="85" applyFont="1" applyFill="1" applyBorder="1" applyAlignment="1">
      <alignment horizontal="left" vertical="top" wrapText="1"/>
    </xf>
    <xf numFmtId="196" fontId="10" fillId="0" borderId="13" xfId="63" applyNumberFormat="1" applyFont="1" applyFill="1" applyBorder="1" applyAlignment="1">
      <alignment horizontal="right" vertical="top" shrinkToFit="1"/>
    </xf>
    <xf numFmtId="0" fontId="10" fillId="0" borderId="13" xfId="85" applyFont="1" applyFill="1" applyBorder="1" applyAlignment="1">
      <alignment horizontal="right" vertical="top" wrapText="1"/>
    </xf>
    <xf numFmtId="0" fontId="10" fillId="0" borderId="13" xfId="85" applyFont="1" applyFill="1" applyBorder="1" applyAlignment="1">
      <alignment horizontal="center" vertical="top" wrapText="1"/>
    </xf>
    <xf numFmtId="188" fontId="10" fillId="0" borderId="13" xfId="0" applyNumberFormat="1" applyFont="1" applyFill="1" applyBorder="1" applyAlignment="1">
      <alignment horizontal="center" vertical="top"/>
    </xf>
    <xf numFmtId="188" fontId="10" fillId="0" borderId="13" xfId="0" applyNumberFormat="1" applyFont="1" applyFill="1" applyBorder="1" applyAlignment="1">
      <alignment vertical="top"/>
    </xf>
    <xf numFmtId="189" fontId="10" fillId="0" borderId="13" xfId="58" applyNumberFormat="1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vertical="top"/>
    </xf>
    <xf numFmtId="0" fontId="10" fillId="0" borderId="13" xfId="0" applyFont="1" applyFill="1" applyBorder="1" applyAlignment="1">
      <alignment horizontal="center" vertical="top" wrapText="1"/>
    </xf>
    <xf numFmtId="188" fontId="10" fillId="0" borderId="13" xfId="81" applyNumberFormat="1" applyFont="1" applyFill="1" applyBorder="1" applyAlignment="1">
      <alignment horizontal="center" vertical="top" wrapText="1"/>
    </xf>
    <xf numFmtId="189" fontId="10" fillId="0" borderId="13" xfId="96" applyNumberFormat="1" applyFont="1" applyFill="1" applyBorder="1" applyAlignment="1">
      <alignment horizontal="center" vertical="top" wrapText="1"/>
    </xf>
    <xf numFmtId="0" fontId="10" fillId="0" borderId="16" xfId="0" applyFont="1" applyFill="1" applyBorder="1" applyAlignment="1">
      <alignment horizontal="center" vertical="top"/>
    </xf>
    <xf numFmtId="0" fontId="10" fillId="0" borderId="16" xfId="0" applyFont="1" applyFill="1" applyBorder="1" applyAlignment="1">
      <alignment vertical="top" wrapText="1"/>
    </xf>
    <xf numFmtId="0" fontId="9" fillId="0" borderId="16" xfId="0" applyFont="1" applyFill="1" applyBorder="1" applyAlignment="1">
      <alignment horizontal="center" vertical="top" wrapText="1" shrinkToFit="1"/>
    </xf>
    <xf numFmtId="0" fontId="9" fillId="0" borderId="16" xfId="0" applyFont="1" applyFill="1" applyBorder="1" applyAlignment="1">
      <alignment horizontal="center" vertical="top" shrinkToFit="1"/>
    </xf>
    <xf numFmtId="0" fontId="9" fillId="0" borderId="16" xfId="0" applyFont="1" applyFill="1" applyBorder="1" applyAlignment="1">
      <alignment horizontal="center" vertical="top"/>
    </xf>
    <xf numFmtId="0" fontId="10" fillId="0" borderId="16" xfId="0" applyFont="1" applyFill="1" applyBorder="1" applyAlignment="1">
      <alignment horizontal="center" vertical="top" wrapText="1"/>
    </xf>
    <xf numFmtId="189" fontId="10" fillId="0" borderId="16" xfId="58" applyNumberFormat="1" applyFont="1" applyFill="1" applyBorder="1" applyAlignment="1">
      <alignment vertical="top"/>
    </xf>
    <xf numFmtId="3" fontId="10" fillId="0" borderId="16" xfId="58" applyNumberFormat="1" applyFont="1" applyFill="1" applyBorder="1" applyAlignment="1">
      <alignment horizontal="center" vertical="top"/>
    </xf>
    <xf numFmtId="3" fontId="10" fillId="0" borderId="16" xfId="0" applyNumberFormat="1" applyFont="1" applyFill="1" applyBorder="1" applyAlignment="1">
      <alignment horizontal="center" vertical="top"/>
    </xf>
    <xf numFmtId="0" fontId="10" fillId="0" borderId="0" xfId="81" applyFont="1" applyFill="1" applyBorder="1"/>
    <xf numFmtId="0" fontId="10" fillId="0" borderId="0" xfId="81" applyFont="1" applyFill="1" applyBorder="1" applyAlignment="1">
      <alignment horizontal="center"/>
    </xf>
    <xf numFmtId="0" fontId="10" fillId="0" borderId="0" xfId="81" applyFont="1" applyFill="1" applyBorder="1" applyAlignment="1">
      <alignment wrapText="1"/>
    </xf>
    <xf numFmtId="187" fontId="10" fillId="0" borderId="0" xfId="58" applyNumberFormat="1" applyFont="1" applyFill="1" applyBorder="1"/>
    <xf numFmtId="187" fontId="10" fillId="0" borderId="0" xfId="58" applyNumberFormat="1" applyFont="1" applyFill="1" applyBorder="1" applyAlignment="1">
      <alignment horizontal="center"/>
    </xf>
    <xf numFmtId="0" fontId="54" fillId="0" borderId="0" xfId="0" applyFont="1" applyAlignment="1">
      <alignment horizontal="center"/>
    </xf>
    <xf numFmtId="43" fontId="53" fillId="0" borderId="21" xfId="96" applyFont="1" applyBorder="1" applyAlignment="1">
      <alignment horizontal="center" vertical="center" wrapText="1"/>
    </xf>
    <xf numFmtId="43" fontId="53" fillId="0" borderId="22" xfId="96" applyFont="1" applyBorder="1" applyAlignment="1">
      <alignment horizontal="center" vertical="center" wrapText="1"/>
    </xf>
    <xf numFmtId="43" fontId="53" fillId="0" borderId="24" xfId="96" applyFont="1" applyBorder="1" applyAlignment="1">
      <alignment horizontal="center" vertical="center" wrapText="1"/>
    </xf>
    <xf numFmtId="43" fontId="53" fillId="0" borderId="28" xfId="96" applyFont="1" applyBorder="1" applyAlignment="1">
      <alignment horizontal="center" vertical="center" wrapText="1"/>
    </xf>
    <xf numFmtId="0" fontId="53" fillId="0" borderId="15" xfId="0" applyFont="1" applyBorder="1" applyAlignment="1">
      <alignment horizontal="center" vertical="center"/>
    </xf>
    <xf numFmtId="0" fontId="53" fillId="0" borderId="13" xfId="0" applyFont="1" applyBorder="1" applyAlignment="1">
      <alignment horizontal="center" vertical="center"/>
    </xf>
    <xf numFmtId="0" fontId="4" fillId="0" borderId="0" xfId="108" applyFont="1" applyFill="1" applyBorder="1" applyAlignment="1">
      <alignment horizontal="center" vertical="top"/>
    </xf>
    <xf numFmtId="0" fontId="41" fillId="0" borderId="0" xfId="81" applyFont="1" applyFill="1" applyAlignment="1">
      <alignment horizontal="center"/>
    </xf>
    <xf numFmtId="0" fontId="41" fillId="0" borderId="0" xfId="81" applyFont="1" applyFill="1" applyBorder="1" applyAlignment="1">
      <alignment horizontal="center"/>
    </xf>
    <xf numFmtId="0" fontId="3" fillId="0" borderId="15" xfId="108" applyFont="1" applyFill="1" applyBorder="1" applyAlignment="1">
      <alignment horizontal="center" vertical="center"/>
    </xf>
    <xf numFmtId="0" fontId="3" fillId="0" borderId="13" xfId="108" applyFont="1" applyFill="1" applyBorder="1" applyAlignment="1">
      <alignment horizontal="center" vertical="center"/>
    </xf>
    <xf numFmtId="0" fontId="3" fillId="0" borderId="16" xfId="108" applyFont="1" applyFill="1" applyBorder="1" applyAlignment="1">
      <alignment horizontal="center" vertical="center"/>
    </xf>
    <xf numFmtId="0" fontId="3" fillId="0" borderId="15" xfId="108" applyFont="1" applyFill="1" applyBorder="1" applyAlignment="1">
      <alignment horizontal="center" vertical="center" wrapText="1"/>
    </xf>
    <xf numFmtId="0" fontId="42" fillId="0" borderId="13" xfId="81" applyFont="1" applyFill="1" applyBorder="1" applyAlignment="1">
      <alignment vertical="center" wrapText="1"/>
    </xf>
    <xf numFmtId="0" fontId="42" fillId="0" borderId="16" xfId="81" applyFont="1" applyFill="1" applyBorder="1" applyAlignment="1">
      <alignment vertical="center" wrapText="1"/>
    </xf>
    <xf numFmtId="0" fontId="42" fillId="0" borderId="13" xfId="81" applyFont="1" applyFill="1" applyBorder="1" applyAlignment="1">
      <alignment horizontal="center" vertical="center" wrapText="1"/>
    </xf>
    <xf numFmtId="0" fontId="42" fillId="0" borderId="16" xfId="81" applyFont="1" applyFill="1" applyBorder="1" applyAlignment="1">
      <alignment horizontal="center" vertical="center" wrapText="1"/>
    </xf>
    <xf numFmtId="0" fontId="3" fillId="0" borderId="19" xfId="108" applyFont="1" applyFill="1" applyBorder="1" applyAlignment="1">
      <alignment horizontal="center" vertical="center"/>
    </xf>
    <xf numFmtId="0" fontId="3" fillId="0" borderId="5" xfId="108" applyFont="1" applyFill="1" applyBorder="1" applyAlignment="1">
      <alignment horizontal="center" vertical="center"/>
    </xf>
    <xf numFmtId="0" fontId="3" fillId="0" borderId="20" xfId="108" applyFont="1" applyFill="1" applyBorder="1" applyAlignment="1">
      <alignment horizontal="center" vertical="center"/>
    </xf>
    <xf numFmtId="187" fontId="3" fillId="0" borderId="15" xfId="58" applyNumberFormat="1" applyFont="1" applyFill="1" applyBorder="1" applyAlignment="1">
      <alignment horizontal="center" vertical="center" wrapText="1"/>
    </xf>
    <xf numFmtId="0" fontId="42" fillId="0" borderId="13" xfId="81" applyFont="1" applyFill="1" applyBorder="1" applyAlignment="1">
      <alignment vertical="center"/>
    </xf>
    <xf numFmtId="0" fontId="42" fillId="0" borderId="16" xfId="81" applyFont="1" applyFill="1" applyBorder="1" applyAlignment="1">
      <alignment vertical="center"/>
    </xf>
    <xf numFmtId="0" fontId="3" fillId="0" borderId="21" xfId="108" applyFont="1" applyFill="1" applyBorder="1" applyAlignment="1">
      <alignment horizontal="center" vertical="center"/>
    </xf>
    <xf numFmtId="0" fontId="3" fillId="0" borderId="23" xfId="108" applyFont="1" applyFill="1" applyBorder="1" applyAlignment="1">
      <alignment horizontal="center" vertical="center"/>
    </xf>
    <xf numFmtId="0" fontId="3" fillId="0" borderId="22" xfId="108" applyFont="1" applyFill="1" applyBorder="1" applyAlignment="1">
      <alignment horizontal="center" vertical="center"/>
    </xf>
    <xf numFmtId="0" fontId="3" fillId="0" borderId="15" xfId="81" applyFont="1" applyFill="1" applyBorder="1" applyAlignment="1">
      <alignment horizontal="center" vertical="center" wrapText="1"/>
    </xf>
    <xf numFmtId="0" fontId="3" fillId="0" borderId="13" xfId="81" applyFont="1" applyFill="1" applyBorder="1" applyAlignment="1">
      <alignment horizontal="center" vertical="center" wrapText="1"/>
    </xf>
    <xf numFmtId="0" fontId="3" fillId="0" borderId="16" xfId="81" applyFont="1" applyFill="1" applyBorder="1" applyAlignment="1">
      <alignment horizontal="center" vertical="center" wrapText="1"/>
    </xf>
    <xf numFmtId="0" fontId="3" fillId="0" borderId="21" xfId="108" applyNumberFormat="1" applyFont="1" applyFill="1" applyBorder="1" applyAlignment="1">
      <alignment horizontal="center" vertical="center"/>
    </xf>
    <xf numFmtId="0" fontId="3" fillId="0" borderId="22" xfId="108" applyNumberFormat="1" applyFont="1" applyFill="1" applyBorder="1" applyAlignment="1">
      <alignment horizontal="center" vertical="center"/>
    </xf>
    <xf numFmtId="0" fontId="3" fillId="0" borderId="16" xfId="108" applyFont="1" applyFill="1" applyBorder="1" applyAlignment="1">
      <alignment horizontal="center" vertical="center" wrapText="1"/>
    </xf>
    <xf numFmtId="187" fontId="3" fillId="0" borderId="15" xfId="100" applyNumberFormat="1" applyFont="1" applyFill="1" applyBorder="1" applyAlignment="1">
      <alignment horizontal="center" vertical="center" wrapText="1"/>
    </xf>
    <xf numFmtId="43" fontId="3" fillId="0" borderId="15" xfId="100" applyFont="1" applyFill="1" applyBorder="1" applyAlignment="1">
      <alignment horizontal="center" vertical="center" wrapText="1"/>
    </xf>
  </cellXfs>
  <cellStyles count="122">
    <cellStyle name=",;F'KOIT[[WAAHK" xfId="1"/>
    <cellStyle name="_Sheet2 (2)" xfId="2"/>
    <cellStyle name="_Sheet2 (2)_mtef_rid9 ชลบุรีสายปฏิบัติการเพิ่มเติม(ใหม่)" xfId="3"/>
    <cellStyle name="_พระยาบรรลือ" xfId="4"/>
    <cellStyle name="_ราคาดิน" xfId="5"/>
    <cellStyle name="100" xfId="6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5" xfId="19"/>
    <cellStyle name="5_MTEF (170951)" xfId="20"/>
    <cellStyle name="5_MTEF 40652 ฉะเชิงเทรา" xfId="21"/>
    <cellStyle name="5_MTEF 50-59 สชป.9 (171151)ปรับปรุง" xfId="22"/>
    <cellStyle name="5_MTEF ส่งน้ำนครนายก 53-55" xfId="23"/>
    <cellStyle name="5_MTEF สชป" xfId="24"/>
    <cellStyle name="5_MTEF สระแก้ว(ล่าสุด)2" xfId="25"/>
    <cellStyle name="5_mtef_rid จันทบุรี(ผปก)29พค52" xfId="26"/>
    <cellStyle name="5_mtef_rid9 (200552) กรม" xfId="27"/>
    <cellStyle name="5_mtef_rid9 ชลบุรีสายปฏิบัติการเพิ่มเติม(ใหม่)" xfId="28"/>
    <cellStyle name="5_คบ.บางพลวงบรรเทาภัยจากน้ำ 29 พ.ค.52" xfId="29"/>
    <cellStyle name="5_คป.จันทบุรี(7พย51)" xfId="30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75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al_Sheet2" xfId="44"/>
    <cellStyle name="Bad" xfId="45"/>
    <cellStyle name="b_xdcd8_Đಒb_xdcfc_Ø_x0015_Currency_ปะหน้าขุดลอก" xfId="46"/>
    <cellStyle name="b헤Đలb혤Đూb홐Đ౒b홼Đౢb_xdc7c_Đ౲b_xdcac_Đಂb_xdcd8_Đಒb_xdcfc_Ø_x0015_Cu" xfId="47"/>
    <cellStyle name="Calculation" xfId="48"/>
    <cellStyle name="Check Cell" xfId="49"/>
    <cellStyle name="Comma  - Style1" xfId="50"/>
    <cellStyle name="Comma  - Style2" xfId="51"/>
    <cellStyle name="Comma  - Style3" xfId="52"/>
    <cellStyle name="Comma  - Style4" xfId="53"/>
    <cellStyle name="Comma  - Style5" xfId="54"/>
    <cellStyle name="Comma  - Style6" xfId="55"/>
    <cellStyle name="Comma  - Style7" xfId="56"/>
    <cellStyle name="Comma  - Style8" xfId="57"/>
    <cellStyle name="Comma 2" xfId="58"/>
    <cellStyle name="Comma 3" xfId="59"/>
    <cellStyle name="Comma 4" xfId="60"/>
    <cellStyle name="Comma 5" xfId="61"/>
    <cellStyle name="Comma 6" xfId="62"/>
    <cellStyle name="Comma_500109_ MTE50-53_05" xfId="63"/>
    <cellStyle name="Explanatory Text" xfId="64"/>
    <cellStyle name="Good" xfId="65"/>
    <cellStyle name="Grey" xfId="66"/>
    <cellStyle name="Header1" xfId="67"/>
    <cellStyle name="Header2" xfId="68"/>
    <cellStyle name="Heading 1" xfId="69"/>
    <cellStyle name="Heading 2" xfId="70"/>
    <cellStyle name="Heading 3" xfId="71"/>
    <cellStyle name="Heading 4" xfId="72"/>
    <cellStyle name="heet1_1" xfId="73"/>
    <cellStyle name="Input" xfId="74"/>
    <cellStyle name="Input [yellow]" xfId="75"/>
    <cellStyle name="Input_MTEF_1-4" xfId="76"/>
    <cellStyle name="Linked Cell" xfId="77"/>
    <cellStyle name="Neutral" xfId="78"/>
    <cellStyle name="no dec" xfId="79"/>
    <cellStyle name="Normal - Style1" xfId="80"/>
    <cellStyle name="Normal 2" xfId="81"/>
    <cellStyle name="Normal 3" xfId="82"/>
    <cellStyle name="Normal 4" xfId="83"/>
    <cellStyle name="Normal 5" xfId="84"/>
    <cellStyle name="Normal_500109_ MTE50-53_05" xfId="85"/>
    <cellStyle name="Note" xfId="86"/>
    <cellStyle name="Output" xfId="87"/>
    <cellStyle name="Percent [2]" xfId="88"/>
    <cellStyle name="Quantity" xfId="89"/>
    <cellStyle name="rmal_Sheet1_1_ค่าจ้างชั่วคราว" xfId="90"/>
    <cellStyle name="Style 1" xfId="91"/>
    <cellStyle name="Style 2" xfId="92"/>
    <cellStyle name="Title" xfId="93"/>
    <cellStyle name="Total" xfId="94"/>
    <cellStyle name="Warning Text" xfId="95"/>
    <cellStyle name="เครื่องหมายจุลภาค" xfId="96" builtinId="3"/>
    <cellStyle name="เครื่องหมายจุลภาค 2" xfId="97"/>
    <cellStyle name="เครื่องหมายจุลภาค 3" xfId="98"/>
    <cellStyle name="เครื่องหมายจุลภาค 4" xfId="99"/>
    <cellStyle name="เครื่องหมายจุลภาค 6" xfId="100"/>
    <cellStyle name="เชื่อมโยงหลายมิติ" xfId="101"/>
    <cellStyle name="ตามการเชื่อมโยงหลายมิติ" xfId="102"/>
    <cellStyle name="น้บะภฒ_95" xfId="103"/>
    <cellStyle name="นใหญ่" xfId="104"/>
    <cellStyle name="ปกติ" xfId="0" builtinId="0"/>
    <cellStyle name="ปกติ 2" xfId="105"/>
    <cellStyle name="ปกติ 2 2" xfId="106"/>
    <cellStyle name="ปกติ 3" xfId="107"/>
    <cellStyle name="ปกติ 6" xfId="108"/>
    <cellStyle name="ประมาณการ" xfId="109"/>
    <cellStyle name="ราว" xfId="110"/>
    <cellStyle name="ฤธถ [0]_95" xfId="111"/>
    <cellStyle name="ฤธถ_95" xfId="112"/>
    <cellStyle name="ล๋ศญ [0]_95" xfId="113"/>
    <cellStyle name="ล๋ศญ_95" xfId="114"/>
    <cellStyle name="ลักษณะ 1" xfId="115"/>
    <cellStyle name="ลักษณะ 2" xfId="116"/>
    <cellStyle name="วฅมุ_4ฟ๙ฝวภ๛" xfId="117"/>
    <cellStyle name="าขุดลอก" xfId="118"/>
    <cellStyle name="ำนวณ" xfId="119"/>
    <cellStyle name="้ำประชาศรัย" xfId="120"/>
    <cellStyle name="ีสูบน้ำปตร.ประชาศรัย(จ้าง" xfId="1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201986</xdr:colOff>
      <xdr:row>10</xdr:row>
      <xdr:rowOff>552214</xdr:rowOff>
    </xdr:from>
    <xdr:ext cx="2671245" cy="928203"/>
    <xdr:sp macro="" textlink="">
      <xdr:nvSpPr>
        <xdr:cNvPr id="2" name="สี่เหลี่ยมผืนผ้า 1"/>
        <xdr:cNvSpPr/>
      </xdr:nvSpPr>
      <xdr:spPr>
        <a:xfrm>
          <a:off x="7264093" y="4661571"/>
          <a:ext cx="2671245" cy="92820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th-TH" sz="54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ตัวอย่าง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611;&#3599;&#3636;&#3610;&#3633;&#3605;&#3636;&#3585;&#3634;&#3619;-3\My%20Documents\Chat\&#3586;&#3629;&#3629;&#3609;&#3640;&#3597;&#3634;&#3605;&#3651;&#3594;&#3657;&#3614;&#3607;.&#3611;&#3656;&#3634;\REPOR1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29;&#3657;&#3634;&#3618;&#3649;&#3604;&#3591;&#3585;&#3621;&#3640;&#3656;&#3617;2\&#3611;&#3617;&#3585;.&#3607;&#3656;&#3634;&#3648;&#3626;&#3621;&#3634;&#3585;&#3621;&#3640;&#3656;&#3617;3\&#3611;&#3617;&#3585;&#3607;&#3656;&#3634;&#3648;&#3626;&#3621;&#3634;&#3592;&#3657;&#3634;&#3591;&#3648;&#3627;&#3617;&#3634;&#3607;&#3633;&#3657;&#3591;&#3627;&#3617;&#3604;&#3611;&#3637;45&#3619;&#3634;&#3588;&#3634;&#3651;&#3627;&#3617;&#3656;&#3605;.&#3588;.4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zx\&#3585;&#3619;&#3632;&#3605;&#3640;&#3657;&#3609;&#3648;&#3624;&#3619;&#3625;&#3600;&#3585;&#3636;&#3592;45\&#3585;&#3619;&#3632;&#3605;&#3640;&#3657;&#3609;&#3648;&#3624;&#3619;&#3625;&#3600;&#3585;&#3636;&#3592;_&#3611;&#3619;&#3633;&#3610;&#3611;&#3619;&#3640;&#3591;&#3594;&#3611;&#3648;&#3621;&#3655;&#3585;_OK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tthichai\data\E-Links\links-form\Form-com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611;&#3599;&#3636;&#3610;&#3633;&#3605;&#3636;&#3585;&#3634;&#3619;-3\My%20Documents\adb\spar&#3585;&#3619;&#3617;\money4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4.MTEF\&#3626;&#3656;&#3591;%20&#3626;&#3588;&#3597;.%2030%20&#3585;&#3618;4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07;&#3640;&#3656;&#3591;&#3648;&#3588;&#3621;&#3655;&#3604;&#3585;&#3621;&#3640;&#3656;&#3617;3\&#3611;&#3617;&#3585;.%20&#3627;&#3657;&#3623;&#3618;&#3614;&#3640;&#3648;&#3586;&#3655;&#361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29;&#3657;&#3634;&#3618;&#3649;&#3604;&#3591;&#3585;&#3621;&#3640;&#3656;&#3617;2\&#3611;&#3617;&#3585;.&#3607;&#3656;&#3634;&#3648;&#3626;&#3621;&#3634;&#3585;&#3621;&#3640;&#3656;&#3617;3\&#3611;&#3617;&#3585;&#3607;&#3656;&#3634;&#3648;&#3626;&#3621;&#3634;&#3592;&#3657;&#3634;&#3591;&#3648;&#3627;&#3617;&#3634;&#3607;&#3633;&#3657;&#3591;&#3627;&#3617;&#3604;&#3611;&#3637;4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spg527\&#3651;&#3594;&#3657;&#3619;&#3656;&#3623;&#3617;&#3585;&#3633;&#3609;\%23%23%20MTEF_NEW%2020%20&#3617;&#3637;&#3588;%2050\&#3626;&#3656;&#3623;&#3609;&#3611;&#3598;&#3636;&#3610;&#3633;&#3605;&#3636;&#3585;&#3634;&#3619;&#3611;&#3637;2549\&#3586;&#3629;&#3605;&#3633;&#3657;&#3591;&#3611;&#3637;2550\19&#3617;&#3585;&#3619;&#3634;&#3588;&#3617;2550\500109_%20MTE50-53_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4.MTEF\&#3649;&#3612;&#3609;%2025%20&#3621;&#3640;&#3656;&#3617;&#3609;&#3657;&#3635;%20&#3626;&#3594;&#3611;.14%20(%204%20&#3585;&#3618;.48)\irr7\&#3611;&#3619;&#3632;&#3594;&#3640;&#3617;&#3585;&#3619;&#3617;\&#3611;&#3619;&#3632;&#3594;&#3640;&#3617;&#3585;&#3619;&#3617;7&#3614;&#3588;48\&#3629;&#3635;&#3609;&#3634;&#3592;\Documents%20and%20Settings\user\My%20Documents\&#3616;&#3641;&#3623;&#3604;&#3621;\MTEF%20&#3611;&#3637;%202549-2551\&#3626;&#3619;&#3640;&#3611;%20mtef%20&#3591;&#3634;&#3609;&#3614;&#3633;&#3602;&#3609;&#3634;&#3649;&#3627;&#3621;&#3656;&#3591;&#3609;&#3657;&#3635;49-52\&#3626;&#3619;&#3640;&#3611;%20mtef%20&#3614;&#3633;&#3602;&#3609;&#363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PlanSP\Downloads\&#3619;&#3623;&#3617;MTEF&#3651;&#3627;&#3657;%20&#3619;&#3608;&#3626;\MTEF&#3627;&#3621;&#3633;&#3591;&#3592;&#3634;&#3585;&#3619;&#3608;&#3626;.&#3605;&#3619;&#3623;&#3592;&#3626;&#3629;&#3610;\&#3619;&#3623;&#3617;MTEF&#3651;&#3627;&#3657;%20&#3619;&#3608;&#3626;\&#3626;&#3594;&#3611;.9\MyData\&#3651;&#3594;&#3657;&#3619;&#3656;&#3623;&#3617;&#3585;&#3633;&#3609;\MTEF53-59\521013MTEF5259_c3_Web.xls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ผ1-ผ2 (2538)"/>
      <sheetName val="กต.ผง.51-2"/>
      <sheetName val="กต.ผง.51-2 (2)"/>
      <sheetName val="กันเหลื่อม,กันขยาย"/>
    </sheetNames>
    <sheetDataSet>
      <sheetData sheetId="0" refreshError="1"/>
      <sheetData sheetId="1"/>
      <sheetData sheetId="2"/>
      <sheetData sheetId="3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****01"/>
      <sheetName val="ปก"/>
      <sheetName val="ข้อมูลเบื้องต้น"/>
      <sheetName val="กสย11"/>
      <sheetName val="กสย11.1"/>
      <sheetName val="หน้า ปมก"/>
      <sheetName val="ปมก. "/>
      <sheetName val="รายละเอียด"/>
      <sheetName val="อัตราราคาวัสดุ"/>
      <sheetName val="อัตราลูกรังและงานทาง"/>
      <sheetName val="คสล.และวัสดุ"/>
      <sheetName val="ราคาท่อ"/>
      <sheetName val="ค่าขนส่งท่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สรุป"/>
      <sheetName val="S1"/>
      <sheetName val="โครงการ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ชป.ง.01"/>
      <sheetName val="ชป.ง.02"/>
      <sheetName val="ชป.ง.03"/>
      <sheetName val="ชป.ง.04"/>
      <sheetName val="ง.700"/>
      <sheetName val="ง.800"/>
      <sheetName val="ง.801"/>
      <sheetName val="ง.900"/>
      <sheetName val="220"/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ผู้รับผิดชอบ"/>
      <sheetName val="ฟอร์มห้วยหลวง"/>
      <sheetName val="ฟอร์มห้วยหลวง (2)"/>
      <sheetName val="ฟอร์มห้วยหลวง (3)"/>
      <sheetName val="ฟอร์มห้วยหลวง (4)"/>
      <sheetName val="ฟอร์มทุ่งสัมฤทธิ์"/>
      <sheetName val="ฟอร์มทุ่งสัมฤทธิ์ (2)"/>
      <sheetName val="ฟอร์มทุ่งสัมฤทธิ์ (3)"/>
      <sheetName val="ฟอร์มทุ่งสัมฤทธิ์ (4)"/>
      <sheetName val="ฟอร์มทุ่งสัมฤทธิ์ (5)"/>
      <sheetName val="ฟอร์มทุ่งสัมฤทธิ์ (6)"/>
      <sheetName val="ฟอร์มทุ่งสัมฤทธิ์ (7)"/>
      <sheetName val="ฟอร์มลุ่มน้ำปิงตอนล่าง"/>
      <sheetName val="ฟอร์มลุ่มน้ำปิงตอนล่าง (2)"/>
      <sheetName val="ฟอร์มลุ่มน้ำปิงตอนล่าง (3)"/>
      <sheetName val="ฟอร์มลุ่มน้ำปิงตอนล่าง (4)"/>
      <sheetName val="ฟอร์มลุ่มน้ำปิงตอนล่าง (5)"/>
      <sheetName val="ฟอร์มลุ่มน้ำปิงตอนล่าง (6)"/>
      <sheetName val="ฟอร์มลุ่มน้ำปิงตอนล่าง (7)"/>
      <sheetName val="ฟอร์มลุ่มน้ำปิงตอนล่าง (8)"/>
      <sheetName val="ฟอร์มลุ่มน้ำปิงตอนล่าง (9)"/>
      <sheetName val="ฟอร์มลุ่มน้ำปิงตอนล่าง (10)"/>
      <sheetName val="ฟอร์มลุ่มน้ำปิงตอนล่าง (11)"/>
      <sheetName val="ฟอร์มแม่ลาว"/>
      <sheetName val="ทั้งหมด"/>
      <sheetName val="ฟอร์มแม่ลาว (2)"/>
      <sheetName val="ฟอร์มแม่ลาว (3)"/>
      <sheetName val="ฟอร์มแม่ลาว (4)"/>
      <sheetName val="ฟอร์มแม่ลาว (5)"/>
      <sheetName val="ฟอร์มแม่ลาว (6)"/>
      <sheetName val="ฟอร์มกระเสียว"/>
      <sheetName val="ฟอร์มกระเสียว (2)"/>
      <sheetName val="ฟอร์มกระเสียว (3)"/>
      <sheetName val="ขนาดใหญ่ (3)"/>
      <sheetName val="ฟอร์มหนองหญ้าม้า"/>
      <sheetName val="ฟอร์มบ้านบุ่ง"/>
      <sheetName val="ฟอร์มกระแสสินธุ์"/>
      <sheetName val="ฟอร์มกระแสสินธุ์ (2)"/>
      <sheetName val="ฟอร์มวังร่มเกล้า"/>
      <sheetName val="ฟอร์มบ้านดง"/>
      <sheetName val="ขนาดกลาง"/>
      <sheetName val="แบบฟอร์มท่อ"/>
      <sheetName val="แบบฟอร์มขุดลอก"/>
      <sheetName val="สรุป (รายเดือน44)"/>
      <sheetName val="ทาง"/>
      <sheetName val="ขุดลอก"/>
      <sheetName val="²耀ร์มลุ่มน้ำปิงตอนล่าง 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25BASIN"/>
      <sheetName val="10"/>
      <sheetName val="11"/>
      <sheetName val="12"/>
      <sheetName val="13"/>
      <sheetName val="14"/>
      <sheetName val="15"/>
      <sheetName val="16"/>
      <sheetName val="1"/>
      <sheetName val="2"/>
      <sheetName val="3"/>
      <sheetName val="4"/>
      <sheetName val="5"/>
      <sheetName val="6"/>
      <sheetName val="7"/>
      <sheetName val="8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****01"/>
      <sheetName val="ประมาณการ"/>
      <sheetName val="ข้อมูลเบื้องต้น"/>
      <sheetName val="ทำนบดิน 1"/>
      <sheetName val="ทำนบดิน 3"/>
      <sheetName val="ทำนบดิน 4"/>
      <sheetName val="ประมาณการเก่า "/>
      <sheetName val="คสลsp (2)"/>
      <sheetName val="S-SP new"/>
      <sheetName val="unit-p"/>
      <sheetName val="UNIT"/>
      <sheetName val="ราคาวัสดุ"/>
      <sheetName val="KS11"/>
      <sheetName val="KS12 "/>
      <sheetName val="ตารางแยก"/>
      <sheetName val="จัดชื้อ"/>
      <sheetName val="แผนจัดจ้าง "/>
      <sheetName val="ML"/>
      <sheetName val="ราคากลาง1"/>
      <sheetName val="ราคากลาง2"/>
      <sheetName val="ไม้-เหล็ก"/>
      <sheetName val="รากลางจ้างเหมา"/>
      <sheetName val="ข้อมูลเบื้ฬงต้น"/>
      <sheetName val="ఈัఔชื้อ"/>
      <sheetName val="ుผఙจัดจ੉าง "/>
      <sheetName val="ไม้-เษล็ก"/>
      <sheetName val="أากลางจ้างเหม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****01"/>
      <sheetName val="ปก"/>
      <sheetName val="ข้อมูลเบื้องต้น"/>
      <sheetName val="กสย11"/>
      <sheetName val="กสย11.1"/>
      <sheetName val="หน้า ปมก"/>
      <sheetName val="ปมก. "/>
      <sheetName val="รายละเอียด"/>
      <sheetName val="อัตราราคาวัสดุ"/>
      <sheetName val="อัตราลูกรังและงานทาง"/>
      <sheetName val="คสล.และวัสดุ"/>
      <sheetName val="ราคาท่อ"/>
      <sheetName val="ค่าขนส่งท่อ"/>
      <sheetName val="กสย11_1"/>
      <sheetName val="อะตราลูกรังและงานทาง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รหัส_โครงการ"/>
      <sheetName val="รหัส_ลุ่มน้ำย่อย"/>
      <sheetName val="คำอธิบาย"/>
      <sheetName val="แผนงาน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สรุป"/>
      <sheetName val="สชป.2"/>
      <sheetName val="สชป.5"/>
      <sheetName val="สชป.7 "/>
      <sheetName val="สชป.9 "/>
      <sheetName val="สชป.15"/>
      <sheetName val="สชป.16"/>
      <sheetName val="สำนักเครื่องจักรกล"/>
      <sheetName val="สชป.12"/>
      <sheetName val="สชป.14"/>
      <sheetName val="สำนักพัฒนาโครงสร้างฯ"/>
      <sheetName val="สำนักสำรวจฯ"/>
      <sheetName val="สำนักบริหารโครงการ"/>
      <sheetName val="สชป.8"/>
      <sheetName val="รวมสชป.13-14-15-16"/>
      <sheetName val="สชป.13"/>
      <sheetName val="กองกฎหมาย"/>
      <sheetName val="สำนักออกแบบ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MTEF(รวม)"/>
      <sheetName val="co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8"/>
  <sheetViews>
    <sheetView zoomScale="90" zoomScaleNormal="90" zoomScaleSheetLayoutView="90" workbookViewId="0">
      <selection activeCell="D42" sqref="D42"/>
    </sheetView>
  </sheetViews>
  <sheetFormatPr defaultRowHeight="24"/>
  <cols>
    <col min="1" max="1" width="5.5" style="4" bestFit="1" customWidth="1"/>
    <col min="2" max="2" width="15.875" style="1" bestFit="1" customWidth="1"/>
    <col min="3" max="3" width="9.75" style="1" bestFit="1" customWidth="1"/>
    <col min="4" max="4" width="67.375" style="1" customWidth="1"/>
    <col min="5" max="16384" width="9" style="1"/>
  </cols>
  <sheetData>
    <row r="1" spans="1:4" s="3" customFormat="1">
      <c r="A1" s="5" t="s">
        <v>26</v>
      </c>
      <c r="B1" s="5" t="s">
        <v>27</v>
      </c>
      <c r="C1" s="5" t="s">
        <v>20</v>
      </c>
      <c r="D1" s="5" t="s">
        <v>28</v>
      </c>
    </row>
    <row r="2" spans="1:4">
      <c r="A2" s="6">
        <v>4</v>
      </c>
      <c r="B2" s="7" t="s">
        <v>16</v>
      </c>
      <c r="C2" s="6">
        <v>1</v>
      </c>
      <c r="D2" s="7" t="s">
        <v>29</v>
      </c>
    </row>
    <row r="3" spans="1:4">
      <c r="A3" s="6"/>
      <c r="B3" s="7"/>
      <c r="C3" s="6">
        <v>1.1000000000000001</v>
      </c>
      <c r="D3" s="7" t="s">
        <v>47</v>
      </c>
    </row>
    <row r="4" spans="1:4">
      <c r="A4" s="6"/>
      <c r="B4" s="7"/>
      <c r="C4" s="6">
        <v>1.2</v>
      </c>
      <c r="D4" s="7" t="s">
        <v>48</v>
      </c>
    </row>
    <row r="5" spans="1:4">
      <c r="A5" s="6"/>
      <c r="B5" s="7"/>
      <c r="C5" s="6">
        <v>1.3</v>
      </c>
      <c r="D5" s="7" t="s">
        <v>22</v>
      </c>
    </row>
    <row r="6" spans="1:4">
      <c r="A6" s="6"/>
      <c r="B6" s="7"/>
      <c r="C6" s="6">
        <v>1.4</v>
      </c>
      <c r="D6" s="7" t="s">
        <v>23</v>
      </c>
    </row>
    <row r="7" spans="1:4">
      <c r="A7" s="6"/>
      <c r="B7" s="7"/>
      <c r="C7" s="6">
        <v>1.5</v>
      </c>
      <c r="D7" s="7" t="s">
        <v>24</v>
      </c>
    </row>
    <row r="8" spans="1:4">
      <c r="A8" s="6"/>
      <c r="B8" s="7"/>
      <c r="C8" s="6">
        <v>1.6</v>
      </c>
      <c r="D8" s="7" t="s">
        <v>38</v>
      </c>
    </row>
    <row r="9" spans="1:4">
      <c r="A9" s="6"/>
      <c r="B9" s="7"/>
      <c r="C9" s="6">
        <v>1.7</v>
      </c>
      <c r="D9" s="7" t="s">
        <v>56</v>
      </c>
    </row>
    <row r="10" spans="1:4">
      <c r="A10" s="6"/>
      <c r="B10" s="7"/>
      <c r="C10" s="6">
        <v>2</v>
      </c>
      <c r="D10" s="7" t="s">
        <v>30</v>
      </c>
    </row>
    <row r="11" spans="1:4">
      <c r="A11" s="6"/>
      <c r="B11" s="7"/>
      <c r="C11" s="6">
        <v>2.1</v>
      </c>
      <c r="D11" s="7" t="s">
        <v>39</v>
      </c>
    </row>
    <row r="12" spans="1:4">
      <c r="A12" s="6"/>
      <c r="B12" s="7"/>
      <c r="C12" s="6" t="s">
        <v>40</v>
      </c>
      <c r="D12" s="7" t="s">
        <v>49</v>
      </c>
    </row>
    <row r="13" spans="1:4">
      <c r="A13" s="6"/>
      <c r="B13" s="7"/>
      <c r="C13" s="6">
        <v>2.2999999999999998</v>
      </c>
      <c r="D13" s="7" t="s">
        <v>41</v>
      </c>
    </row>
    <row r="14" spans="1:4">
      <c r="A14" s="6"/>
      <c r="B14" s="7"/>
      <c r="C14" s="6">
        <v>2.4</v>
      </c>
      <c r="D14" s="7" t="s">
        <v>42</v>
      </c>
    </row>
    <row r="15" spans="1:4">
      <c r="A15" s="6"/>
      <c r="B15" s="7"/>
      <c r="C15" s="6">
        <v>2.5</v>
      </c>
      <c r="D15" s="7" t="s">
        <v>56</v>
      </c>
    </row>
    <row r="16" spans="1:4">
      <c r="A16" s="6"/>
      <c r="B16" s="7"/>
      <c r="C16" s="6">
        <v>3</v>
      </c>
      <c r="D16" s="7" t="s">
        <v>31</v>
      </c>
    </row>
    <row r="17" spans="1:4">
      <c r="A17" s="6"/>
      <c r="B17" s="7"/>
      <c r="C17" s="6">
        <v>3.1</v>
      </c>
      <c r="D17" s="7" t="s">
        <v>57</v>
      </c>
    </row>
    <row r="18" spans="1:4">
      <c r="A18" s="6"/>
      <c r="B18" s="7"/>
      <c r="C18" s="6">
        <v>3.2</v>
      </c>
      <c r="D18" s="7" t="s">
        <v>58</v>
      </c>
    </row>
    <row r="19" spans="1:4">
      <c r="A19" s="6"/>
      <c r="B19" s="7"/>
      <c r="C19" s="6">
        <v>4</v>
      </c>
      <c r="D19" s="7" t="s">
        <v>32</v>
      </c>
    </row>
    <row r="20" spans="1:4">
      <c r="A20" s="6"/>
      <c r="B20" s="7"/>
      <c r="C20" s="6">
        <v>5</v>
      </c>
      <c r="D20" s="7" t="s">
        <v>59</v>
      </c>
    </row>
    <row r="21" spans="1:4">
      <c r="A21" s="6">
        <v>5</v>
      </c>
      <c r="B21" s="7" t="s">
        <v>33</v>
      </c>
      <c r="C21" s="6">
        <v>1</v>
      </c>
      <c r="D21" s="7" t="s">
        <v>50</v>
      </c>
    </row>
    <row r="22" spans="1:4">
      <c r="A22" s="6"/>
      <c r="B22" s="7" t="s">
        <v>37</v>
      </c>
      <c r="C22" s="6">
        <v>2</v>
      </c>
      <c r="D22" s="7" t="s">
        <v>51</v>
      </c>
    </row>
    <row r="23" spans="1:4">
      <c r="A23" s="6"/>
      <c r="B23" s="7"/>
      <c r="C23" s="6">
        <v>3</v>
      </c>
      <c r="D23" s="7" t="s">
        <v>52</v>
      </c>
    </row>
    <row r="24" spans="1:4">
      <c r="A24" s="6"/>
      <c r="B24" s="7"/>
      <c r="C24" s="6">
        <v>4</v>
      </c>
      <c r="D24" s="7" t="s">
        <v>53</v>
      </c>
    </row>
    <row r="25" spans="1:4">
      <c r="A25" s="6"/>
      <c r="B25" s="7"/>
      <c r="C25" s="6">
        <v>5</v>
      </c>
      <c r="D25" s="7" t="s">
        <v>54</v>
      </c>
    </row>
    <row r="26" spans="1:4">
      <c r="A26" s="6"/>
      <c r="B26" s="7"/>
      <c r="C26" s="6">
        <v>6</v>
      </c>
      <c r="D26" s="7" t="s">
        <v>60</v>
      </c>
    </row>
    <row r="27" spans="1:4">
      <c r="A27" s="6"/>
      <c r="B27" s="7"/>
      <c r="C27" s="6">
        <v>7</v>
      </c>
      <c r="D27" s="7" t="s">
        <v>18</v>
      </c>
    </row>
    <row r="28" spans="1:4">
      <c r="A28" s="6"/>
      <c r="B28" s="7"/>
      <c r="C28" s="6">
        <v>8</v>
      </c>
      <c r="D28" s="7" t="s">
        <v>19</v>
      </c>
    </row>
    <row r="29" spans="1:4">
      <c r="A29" s="6"/>
      <c r="B29" s="7"/>
      <c r="C29" s="6">
        <v>9</v>
      </c>
      <c r="D29" s="7" t="s">
        <v>34</v>
      </c>
    </row>
    <row r="30" spans="1:4" s="2" customFormat="1">
      <c r="A30" s="12"/>
      <c r="B30" s="13"/>
      <c r="C30" s="12">
        <v>10</v>
      </c>
      <c r="D30" s="11" t="s">
        <v>55</v>
      </c>
    </row>
    <row r="31" spans="1:4">
      <c r="A31" s="6"/>
      <c r="B31" s="7"/>
      <c r="C31" s="6">
        <v>11</v>
      </c>
      <c r="D31" s="7" t="s">
        <v>43</v>
      </c>
    </row>
    <row r="32" spans="1:4">
      <c r="A32" s="6"/>
      <c r="B32" s="7"/>
      <c r="C32" s="6">
        <v>12</v>
      </c>
      <c r="D32" s="7" t="s">
        <v>61</v>
      </c>
    </row>
    <row r="33" spans="1:4">
      <c r="A33" s="6">
        <v>9</v>
      </c>
      <c r="B33" s="7" t="s">
        <v>14</v>
      </c>
      <c r="C33" s="8" t="s">
        <v>35</v>
      </c>
      <c r="D33" s="7" t="s">
        <v>36</v>
      </c>
    </row>
    <row r="34" spans="1:4">
      <c r="A34" s="6">
        <v>10</v>
      </c>
      <c r="B34" s="7" t="s">
        <v>63</v>
      </c>
      <c r="C34" s="6" t="s">
        <v>64</v>
      </c>
      <c r="D34" s="7" t="s">
        <v>66</v>
      </c>
    </row>
    <row r="35" spans="1:4">
      <c r="A35" s="6">
        <v>11</v>
      </c>
      <c r="B35" s="7" t="s">
        <v>63</v>
      </c>
      <c r="C35" s="6" t="s">
        <v>65</v>
      </c>
      <c r="D35" s="7" t="s">
        <v>66</v>
      </c>
    </row>
    <row r="36" spans="1:4">
      <c r="A36" s="6" t="s">
        <v>67</v>
      </c>
      <c r="B36" s="7" t="s">
        <v>62</v>
      </c>
      <c r="C36" s="6" t="s">
        <v>45</v>
      </c>
      <c r="D36" s="7" t="s">
        <v>46</v>
      </c>
    </row>
    <row r="37" spans="1:4">
      <c r="A37" s="6"/>
      <c r="B37" s="7"/>
      <c r="C37" s="7"/>
      <c r="D37" s="7" t="s">
        <v>44</v>
      </c>
    </row>
    <row r="38" spans="1:4">
      <c r="A38" s="9"/>
      <c r="B38" s="10"/>
      <c r="C38" s="10"/>
      <c r="D38" s="10"/>
    </row>
  </sheetData>
  <phoneticPr fontId="0" type="noConversion"/>
  <printOptions horizontalCentered="1"/>
  <pageMargins left="0.47244094488188981" right="0.27559055118110237" top="0.42" bottom="0.15748031496062992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0"/>
  <sheetViews>
    <sheetView zoomScale="80" zoomScaleNormal="80" workbookViewId="0">
      <selection activeCell="E12" sqref="E12"/>
    </sheetView>
  </sheetViews>
  <sheetFormatPr defaultRowHeight="24"/>
  <cols>
    <col min="1" max="1" width="9" style="47"/>
    <col min="2" max="2" width="31.25" style="47" customWidth="1"/>
    <col min="3" max="3" width="10" style="47" bestFit="1" customWidth="1"/>
    <col min="4" max="4" width="14.375" style="47" bestFit="1" customWidth="1"/>
    <col min="5" max="5" width="10" style="47" bestFit="1" customWidth="1"/>
    <col min="6" max="6" width="12.625" style="47" bestFit="1" customWidth="1"/>
    <col min="7" max="7" width="10" style="47" bestFit="1" customWidth="1"/>
    <col min="8" max="8" width="15.875" style="47" bestFit="1" customWidth="1"/>
    <col min="9" max="9" width="10" style="47" bestFit="1" customWidth="1"/>
    <col min="10" max="10" width="15.875" style="47" bestFit="1" customWidth="1"/>
    <col min="11" max="11" width="10" style="47" bestFit="1" customWidth="1"/>
    <col min="12" max="12" width="16.375" style="47" bestFit="1" customWidth="1"/>
    <col min="13" max="13" width="10" style="47" bestFit="1" customWidth="1"/>
    <col min="14" max="14" width="11.875" style="47" bestFit="1" customWidth="1"/>
    <col min="15" max="16384" width="9" style="47"/>
  </cols>
  <sheetData>
    <row r="1" spans="1:14" ht="27.75">
      <c r="A1" s="145" t="s">
        <v>254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</row>
    <row r="2" spans="1:14">
      <c r="A2" s="25" t="s">
        <v>238</v>
      </c>
      <c r="B2" s="48"/>
      <c r="C2" s="48"/>
      <c r="D2" s="49">
        <f ca="1">NOW()</f>
        <v>41943.425019444447</v>
      </c>
      <c r="E2" s="49"/>
      <c r="F2" s="50"/>
      <c r="G2" s="50"/>
      <c r="H2" s="50"/>
      <c r="I2" s="50"/>
      <c r="J2" s="50"/>
      <c r="K2" s="50"/>
      <c r="L2" s="50"/>
      <c r="M2" s="50"/>
      <c r="N2" s="50"/>
    </row>
    <row r="3" spans="1:14" ht="18.75" customHeight="1">
      <c r="A3" s="150" t="s">
        <v>0</v>
      </c>
      <c r="B3" s="150" t="s">
        <v>239</v>
      </c>
      <c r="C3" s="146" t="s">
        <v>243</v>
      </c>
      <c r="D3" s="147"/>
      <c r="E3" s="146" t="s">
        <v>244</v>
      </c>
      <c r="F3" s="147"/>
      <c r="G3" s="146" t="s">
        <v>245</v>
      </c>
      <c r="H3" s="147"/>
      <c r="I3" s="146" t="s">
        <v>22</v>
      </c>
      <c r="J3" s="147"/>
      <c r="K3" s="146" t="s">
        <v>246</v>
      </c>
      <c r="L3" s="147"/>
      <c r="M3" s="146" t="s">
        <v>247</v>
      </c>
      <c r="N3" s="147"/>
    </row>
    <row r="4" spans="1:14" ht="24.75" customHeight="1">
      <c r="A4" s="151"/>
      <c r="B4" s="151"/>
      <c r="C4" s="148"/>
      <c r="D4" s="149"/>
      <c r="E4" s="148"/>
      <c r="F4" s="149"/>
      <c r="G4" s="148"/>
      <c r="H4" s="149"/>
      <c r="I4" s="148"/>
      <c r="J4" s="149"/>
      <c r="K4" s="148"/>
      <c r="L4" s="149"/>
      <c r="M4" s="148"/>
      <c r="N4" s="149"/>
    </row>
    <row r="5" spans="1:14">
      <c r="A5" s="51"/>
      <c r="B5" s="52"/>
      <c r="C5" s="52" t="s">
        <v>248</v>
      </c>
      <c r="D5" s="53" t="s">
        <v>249</v>
      </c>
      <c r="E5" s="52" t="s">
        <v>248</v>
      </c>
      <c r="F5" s="53" t="s">
        <v>249</v>
      </c>
      <c r="G5" s="52" t="s">
        <v>248</v>
      </c>
      <c r="H5" s="53" t="s">
        <v>249</v>
      </c>
      <c r="I5" s="52" t="s">
        <v>248</v>
      </c>
      <c r="J5" s="53" t="s">
        <v>249</v>
      </c>
      <c r="K5" s="52" t="s">
        <v>248</v>
      </c>
      <c r="L5" s="53" t="s">
        <v>249</v>
      </c>
      <c r="M5" s="52" t="s">
        <v>248</v>
      </c>
      <c r="N5" s="53" t="s">
        <v>249</v>
      </c>
    </row>
    <row r="6" spans="1:14">
      <c r="A6" s="26"/>
      <c r="B6" s="27" t="s">
        <v>240</v>
      </c>
      <c r="C6" s="35">
        <f t="shared" ref="C6:N6" si="0">SUM(C7:C18)</f>
        <v>24</v>
      </c>
      <c r="D6" s="39">
        <f t="shared" si="0"/>
        <v>222.791</v>
      </c>
      <c r="E6" s="35">
        <f t="shared" si="0"/>
        <v>4</v>
      </c>
      <c r="F6" s="39">
        <f t="shared" si="0"/>
        <v>5.7</v>
      </c>
      <c r="G6" s="35">
        <f t="shared" si="0"/>
        <v>6</v>
      </c>
      <c r="H6" s="39">
        <f t="shared" si="0"/>
        <v>6.8180000000000005</v>
      </c>
      <c r="I6" s="35">
        <f t="shared" si="0"/>
        <v>9</v>
      </c>
      <c r="J6" s="39">
        <f t="shared" si="0"/>
        <v>36.700000000000003</v>
      </c>
      <c r="K6" s="35">
        <f t="shared" si="0"/>
        <v>14</v>
      </c>
      <c r="L6" s="39">
        <f t="shared" si="0"/>
        <v>34.756</v>
      </c>
      <c r="M6" s="35">
        <f t="shared" si="0"/>
        <v>2</v>
      </c>
      <c r="N6" s="39">
        <f t="shared" si="0"/>
        <v>32.393999999999998</v>
      </c>
    </row>
    <row r="7" spans="1:14">
      <c r="A7" s="28">
        <v>1</v>
      </c>
      <c r="B7" s="29" t="s">
        <v>69</v>
      </c>
      <c r="C7" s="36"/>
      <c r="D7" s="41"/>
      <c r="E7" s="36"/>
      <c r="F7" s="41"/>
      <c r="G7" s="36"/>
      <c r="H7" s="41"/>
      <c r="I7" s="36"/>
      <c r="J7" s="41"/>
      <c r="K7" s="36">
        <v>1</v>
      </c>
      <c r="L7" s="41">
        <f>สชป.5!L77</f>
        <v>0.95599999999999996</v>
      </c>
      <c r="M7" s="36"/>
      <c r="N7" s="41"/>
    </row>
    <row r="8" spans="1:14">
      <c r="A8" s="30">
        <v>2</v>
      </c>
      <c r="B8" s="31" t="s">
        <v>200</v>
      </c>
      <c r="C8" s="37"/>
      <c r="D8" s="40"/>
      <c r="E8" s="37"/>
      <c r="F8" s="40"/>
      <c r="G8" s="37">
        <v>2</v>
      </c>
      <c r="H8" s="40">
        <f>สชป.5!L55</f>
        <v>1.8180000000000001</v>
      </c>
      <c r="I8" s="37">
        <v>9</v>
      </c>
      <c r="J8" s="40">
        <f>สชป.5!L66</f>
        <v>36.700000000000003</v>
      </c>
      <c r="K8" s="37">
        <v>1</v>
      </c>
      <c r="L8" s="40">
        <f>สชป.5!L79</f>
        <v>12</v>
      </c>
      <c r="M8" s="37">
        <v>1</v>
      </c>
      <c r="N8" s="40">
        <f>สชป.5!L100</f>
        <v>15</v>
      </c>
    </row>
    <row r="9" spans="1:14">
      <c r="A9" s="30">
        <v>3</v>
      </c>
      <c r="B9" s="31" t="s">
        <v>163</v>
      </c>
      <c r="C9" s="37">
        <v>3</v>
      </c>
      <c r="D9" s="40">
        <f>สชป.5!L10+สชป.5!L14</f>
        <v>38.290999999999997</v>
      </c>
      <c r="E9" s="37">
        <v>2</v>
      </c>
      <c r="F9" s="40">
        <f>สชป.5!L48</f>
        <v>3.7</v>
      </c>
      <c r="G9" s="37">
        <v>2</v>
      </c>
      <c r="H9" s="40">
        <f>สชป.5!L58</f>
        <v>2.2000000000000002</v>
      </c>
      <c r="I9" s="37"/>
      <c r="J9" s="40"/>
      <c r="K9" s="37">
        <v>2</v>
      </c>
      <c r="L9" s="40">
        <f>สชป.5!L81</f>
        <v>3.5</v>
      </c>
      <c r="M9" s="37">
        <v>1</v>
      </c>
      <c r="N9" s="40">
        <f>สชป.5!L102</f>
        <v>17.393999999999998</v>
      </c>
    </row>
    <row r="10" spans="1:14">
      <c r="A10" s="30">
        <v>4</v>
      </c>
      <c r="B10" s="31" t="s">
        <v>157</v>
      </c>
      <c r="C10" s="37">
        <v>2</v>
      </c>
      <c r="D10" s="40">
        <f>สชป.5!L18</f>
        <v>9</v>
      </c>
      <c r="E10" s="37"/>
      <c r="F10" s="40"/>
      <c r="G10" s="37"/>
      <c r="H10" s="40"/>
      <c r="I10" s="37"/>
      <c r="J10" s="40"/>
      <c r="K10" s="37"/>
      <c r="L10" s="40"/>
      <c r="M10" s="37"/>
      <c r="N10" s="40"/>
    </row>
    <row r="11" spans="1:14">
      <c r="A11" s="30">
        <v>5</v>
      </c>
      <c r="B11" s="31" t="s">
        <v>185</v>
      </c>
      <c r="C11" s="37">
        <v>1</v>
      </c>
      <c r="D11" s="40">
        <f>สชป.5!L21</f>
        <v>11</v>
      </c>
      <c r="E11" s="37"/>
      <c r="F11" s="40"/>
      <c r="G11" s="37">
        <v>1</v>
      </c>
      <c r="H11" s="40">
        <f>สชป.5!L61</f>
        <v>1.8</v>
      </c>
      <c r="I11" s="37"/>
      <c r="J11" s="40"/>
      <c r="K11" s="37">
        <v>4</v>
      </c>
      <c r="L11" s="40">
        <f>สชป.5!L84</f>
        <v>10.450000000000001</v>
      </c>
      <c r="M11" s="37"/>
      <c r="N11" s="40"/>
    </row>
    <row r="12" spans="1:14">
      <c r="A12" s="32">
        <v>6</v>
      </c>
      <c r="B12" s="31" t="s">
        <v>73</v>
      </c>
      <c r="C12" s="37">
        <v>3</v>
      </c>
      <c r="D12" s="40">
        <f>สชป.5!L25</f>
        <v>21</v>
      </c>
      <c r="E12" s="37">
        <v>2</v>
      </c>
      <c r="F12" s="40">
        <f>สชป.5!L51</f>
        <v>2</v>
      </c>
      <c r="G12" s="37"/>
      <c r="H12" s="40"/>
      <c r="I12" s="37"/>
      <c r="J12" s="40"/>
      <c r="K12" s="37"/>
      <c r="L12" s="40"/>
      <c r="M12" s="37"/>
      <c r="N12" s="40"/>
    </row>
    <row r="13" spans="1:14">
      <c r="A13" s="32">
        <v>7</v>
      </c>
      <c r="B13" s="31" t="s">
        <v>100</v>
      </c>
      <c r="C13" s="37">
        <v>1</v>
      </c>
      <c r="D13" s="40">
        <f>สชป.5!L23</f>
        <v>15</v>
      </c>
      <c r="E13" s="37"/>
      <c r="F13" s="40"/>
      <c r="G13" s="37"/>
      <c r="H13" s="40"/>
      <c r="I13" s="37"/>
      <c r="J13" s="40"/>
      <c r="K13" s="37"/>
      <c r="L13" s="40"/>
      <c r="M13" s="37"/>
      <c r="N13" s="40"/>
    </row>
    <row r="14" spans="1:14">
      <c r="A14" s="32">
        <v>8</v>
      </c>
      <c r="B14" s="31" t="s">
        <v>123</v>
      </c>
      <c r="C14" s="37">
        <v>7</v>
      </c>
      <c r="D14" s="40">
        <f>สชป.5!L29</f>
        <v>42</v>
      </c>
      <c r="E14" s="37"/>
      <c r="F14" s="40"/>
      <c r="G14" s="37"/>
      <c r="H14" s="40"/>
      <c r="I14" s="37"/>
      <c r="J14" s="40"/>
      <c r="K14" s="37"/>
      <c r="L14" s="40"/>
      <c r="M14" s="37"/>
      <c r="N14" s="40"/>
    </row>
    <row r="15" spans="1:14">
      <c r="A15" s="32">
        <v>9</v>
      </c>
      <c r="B15" s="31" t="s">
        <v>94</v>
      </c>
      <c r="C15" s="37">
        <v>3</v>
      </c>
      <c r="D15" s="40">
        <f>สชป.5!L37</f>
        <v>6.5</v>
      </c>
      <c r="E15" s="37"/>
      <c r="F15" s="40"/>
      <c r="G15" s="37">
        <v>1</v>
      </c>
      <c r="H15" s="40">
        <f>สชป.5!L63</f>
        <v>1</v>
      </c>
      <c r="I15" s="37"/>
      <c r="J15" s="40"/>
      <c r="K15" s="37">
        <v>1</v>
      </c>
      <c r="L15" s="40">
        <f>สชป.5!L89</f>
        <v>0.5</v>
      </c>
      <c r="M15" s="37"/>
      <c r="N15" s="40"/>
    </row>
    <row r="16" spans="1:14">
      <c r="A16" s="32">
        <v>10</v>
      </c>
      <c r="B16" s="31" t="s">
        <v>227</v>
      </c>
      <c r="C16" s="37">
        <v>1</v>
      </c>
      <c r="D16" s="40">
        <f>สชป.5!L45</f>
        <v>2</v>
      </c>
      <c r="E16" s="37"/>
      <c r="F16" s="40"/>
      <c r="G16" s="37"/>
      <c r="H16" s="40"/>
      <c r="I16" s="37"/>
      <c r="J16" s="40"/>
      <c r="K16" s="37">
        <v>4</v>
      </c>
      <c r="L16" s="40">
        <f>สชป.5!L93</f>
        <v>5.35</v>
      </c>
      <c r="M16" s="37"/>
      <c r="N16" s="40"/>
    </row>
    <row r="17" spans="1:14">
      <c r="A17" s="32">
        <v>11</v>
      </c>
      <c r="B17" s="31" t="s">
        <v>241</v>
      </c>
      <c r="C17" s="37">
        <v>3</v>
      </c>
      <c r="D17" s="40">
        <f>สชป.5!L41</f>
        <v>78</v>
      </c>
      <c r="E17" s="37"/>
      <c r="F17" s="40"/>
      <c r="G17" s="37"/>
      <c r="H17" s="40"/>
      <c r="I17" s="37"/>
      <c r="J17" s="40"/>
      <c r="K17" s="37">
        <v>1</v>
      </c>
      <c r="L17" s="40">
        <f>สชป.5!L91</f>
        <v>2</v>
      </c>
      <c r="M17" s="37"/>
      <c r="N17" s="40"/>
    </row>
    <row r="18" spans="1:14">
      <c r="A18" s="33">
        <v>12</v>
      </c>
      <c r="B18" s="34" t="s">
        <v>242</v>
      </c>
      <c r="C18" s="38"/>
      <c r="D18" s="42"/>
      <c r="E18" s="38"/>
      <c r="F18" s="42"/>
      <c r="G18" s="38"/>
      <c r="H18" s="42"/>
      <c r="I18" s="38"/>
      <c r="J18" s="42"/>
      <c r="K18" s="38"/>
      <c r="L18" s="42"/>
      <c r="M18" s="38"/>
      <c r="N18" s="42"/>
    </row>
    <row r="20" spans="1:14">
      <c r="B20" s="45" t="s">
        <v>252</v>
      </c>
      <c r="C20" s="44">
        <f>C6+E6+G6+I6+K6+M6</f>
        <v>59</v>
      </c>
      <c r="D20" s="43" t="s">
        <v>253</v>
      </c>
      <c r="E20" s="43" t="s">
        <v>250</v>
      </c>
      <c r="F20" s="46">
        <f>D6+F6+H6+J6+L6+N6</f>
        <v>339.15899999999999</v>
      </c>
      <c r="G20" s="43" t="s">
        <v>251</v>
      </c>
    </row>
  </sheetData>
  <mergeCells count="9">
    <mergeCell ref="A1:N1"/>
    <mergeCell ref="M3:N4"/>
    <mergeCell ref="A3:A4"/>
    <mergeCell ref="B3:B4"/>
    <mergeCell ref="C3:D4"/>
    <mergeCell ref="E3:F4"/>
    <mergeCell ref="G3:H4"/>
    <mergeCell ref="I3:J4"/>
    <mergeCell ref="K3:L4"/>
  </mergeCells>
  <pageMargins left="0.31496062992125984" right="0" top="0.74803149606299213" bottom="0.74803149606299213" header="0.31496062992125984" footer="0.31496062992125984"/>
  <pageSetup paperSize="9" scale="7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03"/>
  <sheetViews>
    <sheetView tabSelected="1" zoomScale="70" zoomScaleNormal="70" workbookViewId="0">
      <selection activeCell="K11" sqref="K11"/>
    </sheetView>
  </sheetViews>
  <sheetFormatPr defaultRowHeight="24"/>
  <cols>
    <col min="1" max="1" width="5.75" style="140" bestFit="1" customWidth="1"/>
    <col min="2" max="2" width="3.875" style="141" bestFit="1" customWidth="1"/>
    <col min="3" max="3" width="55.75" style="142" customWidth="1"/>
    <col min="4" max="4" width="7.75" style="141" customWidth="1"/>
    <col min="5" max="5" width="9.375" style="141" customWidth="1"/>
    <col min="6" max="6" width="10.25" style="141" customWidth="1"/>
    <col min="7" max="7" width="8.75" style="141" customWidth="1"/>
    <col min="8" max="8" width="9.5" style="141" bestFit="1" customWidth="1"/>
    <col min="9" max="9" width="8.625" style="141" bestFit="1" customWidth="1"/>
    <col min="10" max="10" width="12" style="141" customWidth="1"/>
    <col min="11" max="11" width="12.875" style="140" customWidth="1"/>
    <col min="12" max="12" width="17.875" style="143" bestFit="1" customWidth="1"/>
    <col min="13" max="13" width="10.75" style="144" customWidth="1"/>
    <col min="14" max="14" width="8.875" style="140" customWidth="1"/>
    <col min="15" max="15" width="9.25" style="140" bestFit="1" customWidth="1"/>
    <col min="16" max="16" width="8" style="140" bestFit="1" customWidth="1"/>
    <col min="17" max="17" width="7.5" style="140" customWidth="1"/>
    <col min="18" max="18" width="9.125" style="140" customWidth="1"/>
    <col min="19" max="19" width="12.125" style="140" customWidth="1"/>
    <col min="20" max="20" width="21.75" style="141" bestFit="1" customWidth="1"/>
    <col min="21" max="21" width="9" style="140"/>
    <col min="22" max="22" width="11.75" style="140" bestFit="1" customWidth="1"/>
    <col min="23" max="16384" width="9" style="140"/>
  </cols>
  <sheetData>
    <row r="1" spans="1:20" s="56" customFormat="1" ht="33">
      <c r="A1" s="54"/>
      <c r="B1" s="152" t="s">
        <v>74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55"/>
    </row>
    <row r="2" spans="1:20" s="56" customFormat="1" ht="33">
      <c r="A2" s="54"/>
      <c r="B2" s="152" t="s">
        <v>91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55"/>
    </row>
    <row r="3" spans="1:20" s="56" customFormat="1" ht="33">
      <c r="A3" s="54"/>
      <c r="B3" s="152" t="s">
        <v>69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57"/>
    </row>
    <row r="4" spans="1:20" s="56" customFormat="1" ht="33">
      <c r="A4" s="58">
        <v>1</v>
      </c>
      <c r="B4" s="59">
        <v>2</v>
      </c>
      <c r="C4" s="59">
        <v>3</v>
      </c>
      <c r="D4" s="59">
        <v>4</v>
      </c>
      <c r="E4" s="59">
        <v>5</v>
      </c>
      <c r="F4" s="59">
        <v>6</v>
      </c>
      <c r="G4" s="59">
        <v>7</v>
      </c>
      <c r="H4" s="59">
        <v>8</v>
      </c>
      <c r="I4" s="59">
        <v>9</v>
      </c>
      <c r="J4" s="59">
        <v>10</v>
      </c>
      <c r="K4" s="59">
        <v>11</v>
      </c>
      <c r="L4" s="59">
        <v>12</v>
      </c>
      <c r="M4" s="59">
        <v>13</v>
      </c>
      <c r="N4" s="59">
        <v>14</v>
      </c>
      <c r="O4" s="59">
        <v>15</v>
      </c>
      <c r="P4" s="59">
        <v>16</v>
      </c>
      <c r="Q4" s="59">
        <v>17</v>
      </c>
      <c r="R4" s="59">
        <v>18</v>
      </c>
      <c r="S4" s="59">
        <v>19</v>
      </c>
      <c r="T4" s="59">
        <v>20</v>
      </c>
    </row>
    <row r="5" spans="1:20" s="60" customFormat="1" ht="27.75">
      <c r="A5" s="155" t="s">
        <v>68</v>
      </c>
      <c r="B5" s="155" t="s">
        <v>0</v>
      </c>
      <c r="C5" s="158" t="s">
        <v>15</v>
      </c>
      <c r="D5" s="158" t="s">
        <v>16</v>
      </c>
      <c r="E5" s="158" t="s">
        <v>25</v>
      </c>
      <c r="F5" s="163" t="s">
        <v>1</v>
      </c>
      <c r="G5" s="164"/>
      <c r="H5" s="164"/>
      <c r="I5" s="164"/>
      <c r="J5" s="164"/>
      <c r="K5" s="165"/>
      <c r="L5" s="166" t="s">
        <v>87</v>
      </c>
      <c r="M5" s="169" t="s">
        <v>2</v>
      </c>
      <c r="N5" s="170"/>
      <c r="O5" s="170"/>
      <c r="P5" s="171"/>
      <c r="Q5" s="163" t="s">
        <v>3</v>
      </c>
      <c r="R5" s="164"/>
      <c r="S5" s="165"/>
      <c r="T5" s="172" t="s">
        <v>4</v>
      </c>
    </row>
    <row r="6" spans="1:20" s="60" customFormat="1" ht="40.5" customHeight="1">
      <c r="A6" s="156"/>
      <c r="B6" s="156"/>
      <c r="C6" s="159"/>
      <c r="D6" s="161"/>
      <c r="E6" s="161"/>
      <c r="F6" s="61" t="s">
        <v>5</v>
      </c>
      <c r="G6" s="61" t="s">
        <v>6</v>
      </c>
      <c r="H6" s="61" t="s">
        <v>7</v>
      </c>
      <c r="I6" s="61" t="s">
        <v>14</v>
      </c>
      <c r="J6" s="175" t="s">
        <v>63</v>
      </c>
      <c r="K6" s="176"/>
      <c r="L6" s="167"/>
      <c r="M6" s="163" t="s">
        <v>8</v>
      </c>
      <c r="N6" s="164"/>
      <c r="O6" s="165"/>
      <c r="P6" s="158" t="s">
        <v>9</v>
      </c>
      <c r="Q6" s="178" t="s">
        <v>17</v>
      </c>
      <c r="R6" s="178" t="s">
        <v>10</v>
      </c>
      <c r="S6" s="179" t="s">
        <v>11</v>
      </c>
      <c r="T6" s="173"/>
    </row>
    <row r="7" spans="1:20" s="60" customFormat="1" ht="42" customHeight="1">
      <c r="A7" s="157"/>
      <c r="B7" s="157"/>
      <c r="C7" s="160"/>
      <c r="D7" s="162"/>
      <c r="E7" s="162"/>
      <c r="F7" s="62"/>
      <c r="G7" s="62"/>
      <c r="H7" s="62"/>
      <c r="I7" s="62"/>
      <c r="J7" s="63" t="s">
        <v>64</v>
      </c>
      <c r="K7" s="64" t="s">
        <v>65</v>
      </c>
      <c r="L7" s="168"/>
      <c r="M7" s="62" t="s">
        <v>21</v>
      </c>
      <c r="N7" s="62" t="s">
        <v>12</v>
      </c>
      <c r="O7" s="62" t="s">
        <v>13</v>
      </c>
      <c r="P7" s="177"/>
      <c r="Q7" s="168"/>
      <c r="R7" s="160"/>
      <c r="S7" s="168"/>
      <c r="T7" s="174"/>
    </row>
    <row r="8" spans="1:20" s="14" customFormat="1" ht="26.25">
      <c r="A8" s="17"/>
      <c r="B8" s="17"/>
      <c r="C8" s="18" t="s">
        <v>69</v>
      </c>
      <c r="D8" s="17"/>
      <c r="E8" s="17"/>
      <c r="F8" s="19"/>
      <c r="G8" s="19"/>
      <c r="H8" s="19"/>
      <c r="I8" s="17"/>
      <c r="J8" s="17"/>
      <c r="K8" s="20"/>
      <c r="L8" s="21">
        <f>+SUBTOTAL(9,L9:L103)</f>
        <v>339.15899999999999</v>
      </c>
      <c r="M8" s="22"/>
      <c r="N8" s="20"/>
      <c r="O8" s="20"/>
      <c r="P8" s="20"/>
      <c r="Q8" s="20"/>
      <c r="R8" s="20"/>
      <c r="S8" s="20"/>
      <c r="T8" s="17"/>
    </row>
    <row r="9" spans="1:20" s="14" customFormat="1" ht="26.25">
      <c r="A9" s="65"/>
      <c r="B9" s="65"/>
      <c r="C9" s="23" t="s">
        <v>230</v>
      </c>
      <c r="D9" s="65"/>
      <c r="E9" s="65"/>
      <c r="F9" s="67"/>
      <c r="G9" s="67"/>
      <c r="H9" s="67"/>
      <c r="I9" s="65"/>
      <c r="J9" s="65"/>
      <c r="K9" s="68"/>
      <c r="L9" s="69">
        <f>+SUBTOTAL(9,L10:L46)</f>
        <v>222.791</v>
      </c>
      <c r="M9" s="70"/>
      <c r="N9" s="68"/>
      <c r="O9" s="68"/>
      <c r="P9" s="68"/>
      <c r="Q9" s="68"/>
      <c r="R9" s="68"/>
      <c r="S9" s="68"/>
      <c r="T9" s="65"/>
    </row>
    <row r="10" spans="1:20" s="14" customFormat="1" ht="26.25">
      <c r="A10" s="65"/>
      <c r="B10" s="65"/>
      <c r="C10" s="66" t="s">
        <v>163</v>
      </c>
      <c r="D10" s="65"/>
      <c r="E10" s="65"/>
      <c r="F10" s="67"/>
      <c r="G10" s="67"/>
      <c r="H10" s="67"/>
      <c r="I10" s="65"/>
      <c r="J10" s="65"/>
      <c r="K10" s="68"/>
      <c r="L10" s="69">
        <f>+SUBTOTAL(9,L11)</f>
        <v>16</v>
      </c>
      <c r="M10" s="70"/>
      <c r="N10" s="68"/>
      <c r="O10" s="68"/>
      <c r="P10" s="68"/>
      <c r="Q10" s="68"/>
      <c r="R10" s="68"/>
      <c r="S10" s="68"/>
      <c r="T10" s="65"/>
    </row>
    <row r="11" spans="1:20" s="14" customFormat="1" ht="48">
      <c r="A11" s="65">
        <v>5</v>
      </c>
      <c r="B11" s="65">
        <v>1</v>
      </c>
      <c r="C11" s="71" t="s">
        <v>164</v>
      </c>
      <c r="D11" s="65">
        <v>1.2</v>
      </c>
      <c r="E11" s="65">
        <v>4</v>
      </c>
      <c r="F11" s="67" t="s">
        <v>165</v>
      </c>
      <c r="G11" s="67" t="s">
        <v>165</v>
      </c>
      <c r="H11" s="67" t="s">
        <v>147</v>
      </c>
      <c r="I11" s="65" t="s">
        <v>134</v>
      </c>
      <c r="J11" s="65">
        <v>17.207100000000001</v>
      </c>
      <c r="K11" s="68">
        <v>103.7021</v>
      </c>
      <c r="L11" s="72">
        <v>16</v>
      </c>
      <c r="M11" s="70">
        <v>1</v>
      </c>
      <c r="N11" s="68">
        <v>1</v>
      </c>
      <c r="O11" s="68">
        <v>1</v>
      </c>
      <c r="P11" s="68">
        <v>3</v>
      </c>
      <c r="Q11" s="68">
        <v>15000</v>
      </c>
      <c r="R11" s="68" t="s">
        <v>92</v>
      </c>
      <c r="S11" s="68" t="s">
        <v>92</v>
      </c>
      <c r="T11" s="65" t="s">
        <v>166</v>
      </c>
    </row>
    <row r="12" spans="1:20" s="14" customFormat="1">
      <c r="A12" s="65"/>
      <c r="B12" s="65"/>
      <c r="C12" s="71" t="s">
        <v>237</v>
      </c>
      <c r="D12" s="65"/>
      <c r="E12" s="65"/>
      <c r="F12" s="67"/>
      <c r="G12" s="67"/>
      <c r="H12" s="67"/>
      <c r="I12" s="65"/>
      <c r="J12" s="65"/>
      <c r="K12" s="68"/>
      <c r="L12" s="72"/>
      <c r="M12" s="70"/>
      <c r="N12" s="68"/>
      <c r="O12" s="68"/>
      <c r="P12" s="68"/>
      <c r="Q12" s="68"/>
      <c r="R12" s="68"/>
      <c r="S12" s="68"/>
      <c r="T12" s="65"/>
    </row>
    <row r="13" spans="1:20" s="14" customFormat="1">
      <c r="A13" s="65"/>
      <c r="B13" s="65"/>
      <c r="C13" s="71" t="s">
        <v>234</v>
      </c>
      <c r="D13" s="65"/>
      <c r="E13" s="65"/>
      <c r="F13" s="67"/>
      <c r="G13" s="67"/>
      <c r="H13" s="67"/>
      <c r="I13" s="65"/>
      <c r="J13" s="65"/>
      <c r="K13" s="68"/>
      <c r="L13" s="72"/>
      <c r="M13" s="70"/>
      <c r="N13" s="68"/>
      <c r="O13" s="68"/>
      <c r="P13" s="68"/>
      <c r="Q13" s="68"/>
      <c r="R13" s="68"/>
      <c r="S13" s="68"/>
      <c r="T13" s="65"/>
    </row>
    <row r="14" spans="1:20" s="14" customFormat="1" ht="26.25">
      <c r="A14" s="65"/>
      <c r="B14" s="65"/>
      <c r="C14" s="71" t="s">
        <v>235</v>
      </c>
      <c r="D14" s="65"/>
      <c r="E14" s="65"/>
      <c r="F14" s="67"/>
      <c r="G14" s="67"/>
      <c r="H14" s="67"/>
      <c r="I14" s="65"/>
      <c r="J14" s="65"/>
      <c r="K14" s="68"/>
      <c r="L14" s="69">
        <f>+SUBTOTAL(9,L16:L17)</f>
        <v>22.291</v>
      </c>
      <c r="M14" s="70"/>
      <c r="N14" s="68"/>
      <c r="O14" s="68"/>
      <c r="P14" s="68"/>
      <c r="Q14" s="68"/>
      <c r="R14" s="68"/>
      <c r="S14" s="68"/>
      <c r="T14" s="65"/>
    </row>
    <row r="15" spans="1:20" s="14" customFormat="1" ht="26.25">
      <c r="A15" s="65"/>
      <c r="B15" s="65"/>
      <c r="C15" s="71" t="s">
        <v>236</v>
      </c>
      <c r="D15" s="65"/>
      <c r="E15" s="65"/>
      <c r="F15" s="67"/>
      <c r="G15" s="67"/>
      <c r="H15" s="67"/>
      <c r="I15" s="65"/>
      <c r="J15" s="65"/>
      <c r="K15" s="68"/>
      <c r="L15" s="69"/>
      <c r="M15" s="70"/>
      <c r="N15" s="68"/>
      <c r="O15" s="68"/>
      <c r="P15" s="68"/>
      <c r="Q15" s="68"/>
      <c r="R15" s="68"/>
      <c r="S15" s="68"/>
      <c r="T15" s="65"/>
    </row>
    <row r="16" spans="1:20" s="14" customFormat="1">
      <c r="A16" s="65">
        <v>5</v>
      </c>
      <c r="B16" s="65">
        <v>2</v>
      </c>
      <c r="C16" s="68" t="s">
        <v>172</v>
      </c>
      <c r="D16" s="65">
        <v>1.2</v>
      </c>
      <c r="E16" s="65">
        <v>2</v>
      </c>
      <c r="F16" s="67" t="s">
        <v>173</v>
      </c>
      <c r="G16" s="67" t="s">
        <v>77</v>
      </c>
      <c r="H16" s="67" t="s">
        <v>147</v>
      </c>
      <c r="I16" s="65" t="s">
        <v>134</v>
      </c>
      <c r="J16" s="65">
        <v>17.2852</v>
      </c>
      <c r="K16" s="68">
        <v>104.0943</v>
      </c>
      <c r="L16" s="72">
        <v>6.8310000000000004</v>
      </c>
      <c r="M16" s="70">
        <v>1</v>
      </c>
      <c r="N16" s="68">
        <v>1</v>
      </c>
      <c r="O16" s="68">
        <v>1</v>
      </c>
      <c r="P16" s="68">
        <v>4</v>
      </c>
      <c r="Q16" s="68" t="s">
        <v>92</v>
      </c>
      <c r="R16" s="68" t="s">
        <v>92</v>
      </c>
      <c r="S16" s="68" t="s">
        <v>92</v>
      </c>
      <c r="T16" s="65" t="s">
        <v>166</v>
      </c>
    </row>
    <row r="17" spans="1:20" s="16" customFormat="1" ht="48">
      <c r="A17" s="73">
        <v>5</v>
      </c>
      <c r="B17" s="73">
        <v>3</v>
      </c>
      <c r="C17" s="74" t="s">
        <v>225</v>
      </c>
      <c r="D17" s="73">
        <v>1.2</v>
      </c>
      <c r="E17" s="73">
        <v>2</v>
      </c>
      <c r="F17" s="75" t="s">
        <v>173</v>
      </c>
      <c r="G17" s="75" t="s">
        <v>77</v>
      </c>
      <c r="H17" s="75" t="s">
        <v>147</v>
      </c>
      <c r="I17" s="73" t="s">
        <v>134</v>
      </c>
      <c r="J17" s="73">
        <v>17.2852</v>
      </c>
      <c r="K17" s="76">
        <v>104.0943</v>
      </c>
      <c r="L17" s="77">
        <v>15.46</v>
      </c>
      <c r="M17" s="78">
        <v>1</v>
      </c>
      <c r="N17" s="76">
        <v>1</v>
      </c>
      <c r="O17" s="76">
        <v>1</v>
      </c>
      <c r="P17" s="76">
        <v>4</v>
      </c>
      <c r="Q17" s="76" t="s">
        <v>92</v>
      </c>
      <c r="R17" s="76" t="s">
        <v>92</v>
      </c>
      <c r="S17" s="76" t="s">
        <v>92</v>
      </c>
      <c r="T17" s="73" t="s">
        <v>166</v>
      </c>
    </row>
    <row r="18" spans="1:20" s="14" customFormat="1" ht="26.25">
      <c r="A18" s="65"/>
      <c r="B18" s="65"/>
      <c r="C18" s="66" t="s">
        <v>157</v>
      </c>
      <c r="D18" s="65"/>
      <c r="E18" s="65"/>
      <c r="F18" s="67"/>
      <c r="G18" s="67"/>
      <c r="H18" s="67"/>
      <c r="I18" s="65"/>
      <c r="J18" s="65"/>
      <c r="K18" s="68"/>
      <c r="L18" s="69">
        <f>+SUBTOTAL(9,L19:L20)</f>
        <v>9</v>
      </c>
      <c r="M18" s="70"/>
      <c r="N18" s="68"/>
      <c r="O18" s="68"/>
      <c r="P18" s="68"/>
      <c r="Q18" s="68"/>
      <c r="R18" s="68"/>
      <c r="S18" s="68"/>
      <c r="T18" s="65"/>
    </row>
    <row r="19" spans="1:20" s="14" customFormat="1">
      <c r="A19" s="65">
        <v>5</v>
      </c>
      <c r="B19" s="65">
        <v>1</v>
      </c>
      <c r="C19" s="71" t="s">
        <v>158</v>
      </c>
      <c r="D19" s="65">
        <v>1.2</v>
      </c>
      <c r="E19" s="65">
        <v>5</v>
      </c>
      <c r="F19" s="67" t="s">
        <v>159</v>
      </c>
      <c r="G19" s="67" t="s">
        <v>160</v>
      </c>
      <c r="H19" s="67" t="s">
        <v>93</v>
      </c>
      <c r="I19" s="65">
        <v>2</v>
      </c>
      <c r="J19" s="79">
        <v>17.846865999999999</v>
      </c>
      <c r="K19" s="80">
        <v>102.468698</v>
      </c>
      <c r="L19" s="72">
        <v>4</v>
      </c>
      <c r="M19" s="70">
        <v>1</v>
      </c>
      <c r="N19" s="68">
        <v>1</v>
      </c>
      <c r="O19" s="68">
        <v>1</v>
      </c>
      <c r="P19" s="68">
        <v>3</v>
      </c>
      <c r="Q19" s="68">
        <v>2745</v>
      </c>
      <c r="R19" s="68">
        <v>243</v>
      </c>
      <c r="S19" s="68">
        <v>0</v>
      </c>
      <c r="T19" s="65" t="s">
        <v>161</v>
      </c>
    </row>
    <row r="20" spans="1:20" s="14" customFormat="1">
      <c r="A20" s="65">
        <v>5</v>
      </c>
      <c r="B20" s="65">
        <v>2</v>
      </c>
      <c r="C20" s="71" t="s">
        <v>162</v>
      </c>
      <c r="D20" s="65">
        <v>1.2</v>
      </c>
      <c r="E20" s="65">
        <v>2</v>
      </c>
      <c r="F20" s="67" t="s">
        <v>160</v>
      </c>
      <c r="G20" s="67" t="s">
        <v>160</v>
      </c>
      <c r="H20" s="67" t="s">
        <v>93</v>
      </c>
      <c r="I20" s="65">
        <v>2</v>
      </c>
      <c r="J20" s="79">
        <v>17.842005</v>
      </c>
      <c r="K20" s="80">
        <v>102.41121699999999</v>
      </c>
      <c r="L20" s="72">
        <v>5</v>
      </c>
      <c r="M20" s="70">
        <v>1</v>
      </c>
      <c r="N20" s="68">
        <v>1</v>
      </c>
      <c r="O20" s="68">
        <v>1</v>
      </c>
      <c r="P20" s="68">
        <v>3</v>
      </c>
      <c r="Q20" s="68">
        <v>600</v>
      </c>
      <c r="R20" s="68">
        <v>70</v>
      </c>
      <c r="S20" s="68">
        <v>0</v>
      </c>
      <c r="T20" s="65" t="s">
        <v>161</v>
      </c>
    </row>
    <row r="21" spans="1:20" s="14" customFormat="1" ht="26.25">
      <c r="A21" s="65"/>
      <c r="B21" s="65"/>
      <c r="C21" s="66" t="s">
        <v>185</v>
      </c>
      <c r="D21" s="65"/>
      <c r="E21" s="65"/>
      <c r="F21" s="67"/>
      <c r="G21" s="67"/>
      <c r="H21" s="67"/>
      <c r="I21" s="65"/>
      <c r="J21" s="65"/>
      <c r="K21" s="68"/>
      <c r="L21" s="69">
        <f>+SUBTOTAL(9,L22:L22)</f>
        <v>11</v>
      </c>
      <c r="M21" s="70"/>
      <c r="N21" s="68"/>
      <c r="O21" s="68"/>
      <c r="P21" s="68"/>
      <c r="Q21" s="68"/>
      <c r="R21" s="68"/>
      <c r="S21" s="68"/>
      <c r="T21" s="65"/>
    </row>
    <row r="22" spans="1:20" s="14" customFormat="1">
      <c r="A22" s="65">
        <v>5</v>
      </c>
      <c r="B22" s="65">
        <v>1</v>
      </c>
      <c r="C22" s="71" t="s">
        <v>188</v>
      </c>
      <c r="D22" s="65">
        <v>1.2</v>
      </c>
      <c r="E22" s="65">
        <v>2</v>
      </c>
      <c r="F22" s="67" t="s">
        <v>189</v>
      </c>
      <c r="G22" s="67" t="s">
        <v>190</v>
      </c>
      <c r="H22" s="67" t="s">
        <v>70</v>
      </c>
      <c r="I22" s="65" t="s">
        <v>82</v>
      </c>
      <c r="J22" s="65">
        <v>17.218920000000001</v>
      </c>
      <c r="K22" s="68">
        <v>103.06744</v>
      </c>
      <c r="L22" s="72">
        <v>11</v>
      </c>
      <c r="M22" s="70">
        <v>1</v>
      </c>
      <c r="N22" s="68">
        <v>1</v>
      </c>
      <c r="O22" s="68">
        <v>1</v>
      </c>
      <c r="P22" s="68">
        <v>2</v>
      </c>
      <c r="Q22" s="68">
        <v>4636</v>
      </c>
      <c r="R22" s="68">
        <v>60</v>
      </c>
      <c r="S22" s="68" t="s">
        <v>92</v>
      </c>
      <c r="T22" s="65" t="s">
        <v>191</v>
      </c>
    </row>
    <row r="23" spans="1:20" s="14" customFormat="1" ht="26.25">
      <c r="A23" s="65"/>
      <c r="B23" s="65"/>
      <c r="C23" s="81" t="s">
        <v>100</v>
      </c>
      <c r="D23" s="65"/>
      <c r="E23" s="65"/>
      <c r="F23" s="67"/>
      <c r="G23" s="67"/>
      <c r="H23" s="67"/>
      <c r="I23" s="65"/>
      <c r="J23" s="65"/>
      <c r="K23" s="68"/>
      <c r="L23" s="69">
        <f>+SUBTOTAL(9,L24:L24)</f>
        <v>15</v>
      </c>
      <c r="M23" s="70"/>
      <c r="N23" s="68"/>
      <c r="O23" s="68"/>
      <c r="P23" s="68"/>
      <c r="Q23" s="68"/>
      <c r="R23" s="68"/>
      <c r="S23" s="68"/>
      <c r="T23" s="65"/>
    </row>
    <row r="24" spans="1:20" s="14" customFormat="1">
      <c r="A24" s="65">
        <v>5</v>
      </c>
      <c r="B24" s="65">
        <v>1</v>
      </c>
      <c r="C24" s="71" t="s">
        <v>101</v>
      </c>
      <c r="D24" s="65">
        <v>1.2</v>
      </c>
      <c r="E24" s="65">
        <v>12</v>
      </c>
      <c r="F24" s="67" t="s">
        <v>99</v>
      </c>
      <c r="G24" s="67" t="s">
        <v>77</v>
      </c>
      <c r="H24" s="67" t="s">
        <v>102</v>
      </c>
      <c r="I24" s="65">
        <v>4</v>
      </c>
      <c r="J24" s="65">
        <v>17.237500000000001</v>
      </c>
      <c r="K24" s="68">
        <v>102.4615</v>
      </c>
      <c r="L24" s="72">
        <v>15</v>
      </c>
      <c r="M24" s="70">
        <v>1</v>
      </c>
      <c r="N24" s="68">
        <v>1</v>
      </c>
      <c r="O24" s="68">
        <v>1</v>
      </c>
      <c r="P24" s="68">
        <v>4</v>
      </c>
      <c r="Q24" s="68">
        <v>2000</v>
      </c>
      <c r="R24" s="68">
        <v>382</v>
      </c>
      <c r="S24" s="68">
        <v>2.5</v>
      </c>
      <c r="T24" s="65" t="s">
        <v>103</v>
      </c>
    </row>
    <row r="25" spans="1:20" s="14" customFormat="1" ht="26.25">
      <c r="A25" s="65"/>
      <c r="B25" s="65"/>
      <c r="C25" s="81" t="s">
        <v>73</v>
      </c>
      <c r="D25" s="65"/>
      <c r="E25" s="65"/>
      <c r="F25" s="67"/>
      <c r="G25" s="67"/>
      <c r="H25" s="67"/>
      <c r="I25" s="65"/>
      <c r="J25" s="65"/>
      <c r="K25" s="68"/>
      <c r="L25" s="69">
        <f>+SUBTOTAL(9,L26:L28)</f>
        <v>21</v>
      </c>
      <c r="M25" s="70"/>
      <c r="N25" s="68"/>
      <c r="O25" s="68"/>
      <c r="P25" s="68"/>
      <c r="Q25" s="68"/>
      <c r="R25" s="68"/>
      <c r="S25" s="68"/>
      <c r="T25" s="65"/>
    </row>
    <row r="26" spans="1:20" s="14" customFormat="1">
      <c r="A26" s="65">
        <v>5</v>
      </c>
      <c r="B26" s="65">
        <v>1</v>
      </c>
      <c r="C26" s="71" t="s">
        <v>75</v>
      </c>
      <c r="D26" s="65">
        <v>1.2</v>
      </c>
      <c r="E26" s="65">
        <v>6</v>
      </c>
      <c r="F26" s="67" t="s">
        <v>76</v>
      </c>
      <c r="G26" s="67" t="s">
        <v>77</v>
      </c>
      <c r="H26" s="67" t="s">
        <v>70</v>
      </c>
      <c r="I26" s="65" t="s">
        <v>71</v>
      </c>
      <c r="J26" s="65">
        <v>17.459399999999999</v>
      </c>
      <c r="K26" s="68">
        <v>102.90680999999999</v>
      </c>
      <c r="L26" s="72">
        <v>8</v>
      </c>
      <c r="M26" s="70">
        <v>1</v>
      </c>
      <c r="N26" s="68">
        <v>1</v>
      </c>
      <c r="O26" s="68">
        <v>1</v>
      </c>
      <c r="P26" s="68">
        <v>4</v>
      </c>
      <c r="Q26" s="68">
        <v>300</v>
      </c>
      <c r="R26" s="68">
        <v>300</v>
      </c>
      <c r="S26" s="68" t="s">
        <v>85</v>
      </c>
      <c r="T26" s="65" t="s">
        <v>72</v>
      </c>
    </row>
    <row r="27" spans="1:20" s="14" customFormat="1">
      <c r="A27" s="65">
        <v>5</v>
      </c>
      <c r="B27" s="65">
        <v>2</v>
      </c>
      <c r="C27" s="71" t="s">
        <v>79</v>
      </c>
      <c r="D27" s="65">
        <v>1.2</v>
      </c>
      <c r="E27" s="65">
        <v>1</v>
      </c>
      <c r="F27" s="67" t="s">
        <v>80</v>
      </c>
      <c r="G27" s="67" t="s">
        <v>81</v>
      </c>
      <c r="H27" s="67" t="s">
        <v>70</v>
      </c>
      <c r="I27" s="65" t="s">
        <v>71</v>
      </c>
      <c r="J27" s="82">
        <v>17.802183800000002</v>
      </c>
      <c r="K27" s="83">
        <v>102.940541</v>
      </c>
      <c r="L27" s="72">
        <v>3</v>
      </c>
      <c r="M27" s="70">
        <v>1</v>
      </c>
      <c r="N27" s="68">
        <v>1</v>
      </c>
      <c r="O27" s="68">
        <v>1</v>
      </c>
      <c r="P27" s="68">
        <v>4</v>
      </c>
      <c r="Q27" s="68">
        <v>1932</v>
      </c>
      <c r="R27" s="68">
        <v>500</v>
      </c>
      <c r="S27" s="68">
        <v>2.0099999999999998</v>
      </c>
      <c r="T27" s="65" t="s">
        <v>72</v>
      </c>
    </row>
    <row r="28" spans="1:20" s="14" customFormat="1" ht="48">
      <c r="A28" s="65">
        <v>5</v>
      </c>
      <c r="B28" s="65">
        <v>3</v>
      </c>
      <c r="C28" s="71" t="s">
        <v>223</v>
      </c>
      <c r="D28" s="65">
        <v>1.2</v>
      </c>
      <c r="E28" s="65">
        <v>6</v>
      </c>
      <c r="F28" s="67" t="s">
        <v>83</v>
      </c>
      <c r="G28" s="67" t="s">
        <v>84</v>
      </c>
      <c r="H28" s="67" t="s">
        <v>70</v>
      </c>
      <c r="I28" s="65" t="s">
        <v>71</v>
      </c>
      <c r="J28" s="82">
        <v>17.219565599999999</v>
      </c>
      <c r="K28" s="83">
        <v>102.7793058</v>
      </c>
      <c r="L28" s="72">
        <v>10</v>
      </c>
      <c r="M28" s="70">
        <v>1</v>
      </c>
      <c r="N28" s="68">
        <v>1</v>
      </c>
      <c r="O28" s="68">
        <v>1</v>
      </c>
      <c r="P28" s="68">
        <v>2</v>
      </c>
      <c r="Q28" s="68">
        <v>0</v>
      </c>
      <c r="R28" s="68" t="s">
        <v>86</v>
      </c>
      <c r="S28" s="68">
        <v>0</v>
      </c>
      <c r="T28" s="65" t="s">
        <v>72</v>
      </c>
    </row>
    <row r="29" spans="1:20" s="14" customFormat="1" ht="26.25">
      <c r="A29" s="65"/>
      <c r="B29" s="65"/>
      <c r="C29" s="81" t="s">
        <v>123</v>
      </c>
      <c r="D29" s="65"/>
      <c r="E29" s="65"/>
      <c r="F29" s="67"/>
      <c r="G29" s="67"/>
      <c r="H29" s="67"/>
      <c r="I29" s="65"/>
      <c r="J29" s="65"/>
      <c r="K29" s="68"/>
      <c r="L29" s="69">
        <f>+SUBTOTAL(9,L30:L36)</f>
        <v>42</v>
      </c>
      <c r="M29" s="70"/>
      <c r="N29" s="68"/>
      <c r="O29" s="68"/>
      <c r="P29" s="68"/>
      <c r="Q29" s="68"/>
      <c r="R29" s="68"/>
      <c r="S29" s="68"/>
      <c r="T29" s="65"/>
    </row>
    <row r="30" spans="1:20" s="14" customFormat="1">
      <c r="A30" s="65">
        <v>5</v>
      </c>
      <c r="B30" s="65">
        <v>1</v>
      </c>
      <c r="C30" s="68" t="s">
        <v>124</v>
      </c>
      <c r="D30" s="65">
        <v>1.2</v>
      </c>
      <c r="E30" s="65">
        <v>10</v>
      </c>
      <c r="F30" s="67" t="s">
        <v>125</v>
      </c>
      <c r="G30" s="67" t="s">
        <v>77</v>
      </c>
      <c r="H30" s="67" t="s">
        <v>126</v>
      </c>
      <c r="I30" s="65" t="s">
        <v>126</v>
      </c>
      <c r="J30" s="65">
        <v>17.503399999999999</v>
      </c>
      <c r="K30" s="68">
        <v>101.6318</v>
      </c>
      <c r="L30" s="72">
        <v>5</v>
      </c>
      <c r="M30" s="70">
        <v>1</v>
      </c>
      <c r="N30" s="68">
        <v>1</v>
      </c>
      <c r="O30" s="68">
        <v>1</v>
      </c>
      <c r="P30" s="68">
        <v>3</v>
      </c>
      <c r="Q30" s="68">
        <v>470</v>
      </c>
      <c r="R30" s="68">
        <v>585</v>
      </c>
      <c r="S30" s="68">
        <v>0</v>
      </c>
      <c r="T30" s="65" t="s">
        <v>127</v>
      </c>
    </row>
    <row r="31" spans="1:20" s="14" customFormat="1">
      <c r="A31" s="65">
        <v>5</v>
      </c>
      <c r="B31" s="65">
        <v>2</v>
      </c>
      <c r="C31" s="68" t="s">
        <v>128</v>
      </c>
      <c r="D31" s="65">
        <v>1.2</v>
      </c>
      <c r="E31" s="65">
        <v>10</v>
      </c>
      <c r="F31" s="67" t="s">
        <v>125</v>
      </c>
      <c r="G31" s="67" t="s">
        <v>77</v>
      </c>
      <c r="H31" s="67" t="s">
        <v>126</v>
      </c>
      <c r="I31" s="65" t="s">
        <v>126</v>
      </c>
      <c r="J31" s="65">
        <v>17.501200000000001</v>
      </c>
      <c r="K31" s="68">
        <v>101.63330000000001</v>
      </c>
      <c r="L31" s="72">
        <v>8</v>
      </c>
      <c r="M31" s="70">
        <v>1</v>
      </c>
      <c r="N31" s="68">
        <v>1</v>
      </c>
      <c r="O31" s="68">
        <v>1</v>
      </c>
      <c r="P31" s="68">
        <v>3</v>
      </c>
      <c r="Q31" s="68">
        <v>650</v>
      </c>
      <c r="R31" s="68">
        <v>585</v>
      </c>
      <c r="S31" s="68">
        <v>0</v>
      </c>
      <c r="T31" s="65" t="s">
        <v>127</v>
      </c>
    </row>
    <row r="32" spans="1:20" s="14" customFormat="1">
      <c r="A32" s="65">
        <v>5</v>
      </c>
      <c r="B32" s="65">
        <v>3</v>
      </c>
      <c r="C32" s="71" t="s">
        <v>129</v>
      </c>
      <c r="D32" s="65">
        <v>1.2</v>
      </c>
      <c r="E32" s="65">
        <v>2</v>
      </c>
      <c r="F32" s="67" t="s">
        <v>130</v>
      </c>
      <c r="G32" s="67" t="s">
        <v>77</v>
      </c>
      <c r="H32" s="67" t="s">
        <v>126</v>
      </c>
      <c r="I32" s="65" t="s">
        <v>126</v>
      </c>
      <c r="J32" s="65">
        <v>17.610600000000002</v>
      </c>
      <c r="K32" s="68">
        <v>101.73350000000001</v>
      </c>
      <c r="L32" s="72">
        <v>5</v>
      </c>
      <c r="M32" s="70">
        <v>1</v>
      </c>
      <c r="N32" s="68">
        <v>1</v>
      </c>
      <c r="O32" s="68">
        <v>1</v>
      </c>
      <c r="P32" s="68">
        <v>3</v>
      </c>
      <c r="Q32" s="68">
        <v>250</v>
      </c>
      <c r="R32" s="68">
        <v>894</v>
      </c>
      <c r="S32" s="68">
        <v>0.42599999999999999</v>
      </c>
      <c r="T32" s="65" t="s">
        <v>127</v>
      </c>
    </row>
    <row r="33" spans="1:20" s="14" customFormat="1">
      <c r="A33" s="65">
        <v>5</v>
      </c>
      <c r="B33" s="65">
        <v>4</v>
      </c>
      <c r="C33" s="71" t="s">
        <v>131</v>
      </c>
      <c r="D33" s="65">
        <v>1.2</v>
      </c>
      <c r="E33" s="65">
        <v>2</v>
      </c>
      <c r="F33" s="67" t="s">
        <v>132</v>
      </c>
      <c r="G33" s="67" t="s">
        <v>133</v>
      </c>
      <c r="H33" s="67" t="s">
        <v>126</v>
      </c>
      <c r="I33" s="65" t="s">
        <v>134</v>
      </c>
      <c r="J33" s="65">
        <v>17.706</v>
      </c>
      <c r="K33" s="68">
        <v>101.916</v>
      </c>
      <c r="L33" s="72">
        <v>10</v>
      </c>
      <c r="M33" s="70">
        <v>1</v>
      </c>
      <c r="N33" s="68">
        <v>1</v>
      </c>
      <c r="O33" s="68">
        <v>1</v>
      </c>
      <c r="P33" s="68">
        <v>3</v>
      </c>
      <c r="Q33" s="68">
        <v>1715</v>
      </c>
      <c r="R33" s="68">
        <v>400</v>
      </c>
      <c r="S33" s="68">
        <v>0.21</v>
      </c>
      <c r="T33" s="65" t="s">
        <v>127</v>
      </c>
    </row>
    <row r="34" spans="1:20" s="14" customFormat="1">
      <c r="A34" s="65">
        <v>5</v>
      </c>
      <c r="B34" s="65">
        <v>5</v>
      </c>
      <c r="C34" s="71" t="s">
        <v>135</v>
      </c>
      <c r="D34" s="65">
        <v>1.2</v>
      </c>
      <c r="E34" s="65">
        <v>6</v>
      </c>
      <c r="F34" s="67" t="s">
        <v>136</v>
      </c>
      <c r="G34" s="67" t="s">
        <v>137</v>
      </c>
      <c r="H34" s="67" t="s">
        <v>126</v>
      </c>
      <c r="I34" s="65" t="s">
        <v>134</v>
      </c>
      <c r="J34" s="65">
        <v>17.637899999999998</v>
      </c>
      <c r="K34" s="68">
        <v>101.9524</v>
      </c>
      <c r="L34" s="72">
        <v>3</v>
      </c>
      <c r="M34" s="70">
        <v>1</v>
      </c>
      <c r="N34" s="68">
        <v>1</v>
      </c>
      <c r="O34" s="68">
        <v>1</v>
      </c>
      <c r="P34" s="68">
        <v>3</v>
      </c>
      <c r="Q34" s="68">
        <v>2000</v>
      </c>
      <c r="R34" s="68">
        <v>450</v>
      </c>
      <c r="S34" s="68">
        <v>4.05</v>
      </c>
      <c r="T34" s="65" t="s">
        <v>127</v>
      </c>
    </row>
    <row r="35" spans="1:20" s="14" customFormat="1">
      <c r="A35" s="65">
        <v>5</v>
      </c>
      <c r="B35" s="65">
        <v>6</v>
      </c>
      <c r="C35" s="71" t="s">
        <v>138</v>
      </c>
      <c r="D35" s="65">
        <v>1.2</v>
      </c>
      <c r="E35" s="65">
        <v>2</v>
      </c>
      <c r="F35" s="67" t="s">
        <v>139</v>
      </c>
      <c r="G35" s="67" t="s">
        <v>140</v>
      </c>
      <c r="H35" s="67" t="s">
        <v>126</v>
      </c>
      <c r="I35" s="65" t="s">
        <v>126</v>
      </c>
      <c r="J35" s="65">
        <v>17.263400000000001</v>
      </c>
      <c r="K35" s="68">
        <v>95.986800000000002</v>
      </c>
      <c r="L35" s="72">
        <v>8</v>
      </c>
      <c r="M35" s="70">
        <v>1</v>
      </c>
      <c r="N35" s="68">
        <v>1</v>
      </c>
      <c r="O35" s="68">
        <v>1</v>
      </c>
      <c r="P35" s="68">
        <v>4</v>
      </c>
      <c r="Q35" s="68">
        <v>300</v>
      </c>
      <c r="R35" s="68">
        <v>453</v>
      </c>
      <c r="S35" s="68">
        <v>0</v>
      </c>
      <c r="T35" s="65" t="s">
        <v>127</v>
      </c>
    </row>
    <row r="36" spans="1:20" s="14" customFormat="1">
      <c r="A36" s="65">
        <v>5</v>
      </c>
      <c r="B36" s="65">
        <v>7</v>
      </c>
      <c r="C36" s="71" t="s">
        <v>141</v>
      </c>
      <c r="D36" s="65">
        <v>1.2</v>
      </c>
      <c r="E36" s="65">
        <v>2</v>
      </c>
      <c r="F36" s="67" t="s">
        <v>142</v>
      </c>
      <c r="G36" s="67" t="s">
        <v>140</v>
      </c>
      <c r="H36" s="67" t="s">
        <v>126</v>
      </c>
      <c r="I36" s="65" t="s">
        <v>126</v>
      </c>
      <c r="J36" s="65">
        <v>17.356999999999999</v>
      </c>
      <c r="K36" s="68">
        <v>100.9405</v>
      </c>
      <c r="L36" s="72">
        <v>3</v>
      </c>
      <c r="M36" s="70">
        <v>1</v>
      </c>
      <c r="N36" s="68">
        <v>1</v>
      </c>
      <c r="O36" s="68">
        <v>1</v>
      </c>
      <c r="P36" s="68">
        <v>3</v>
      </c>
      <c r="Q36" s="68">
        <v>1000</v>
      </c>
      <c r="R36" s="68">
        <v>351</v>
      </c>
      <c r="S36" s="68">
        <v>0</v>
      </c>
      <c r="T36" s="65" t="s">
        <v>127</v>
      </c>
    </row>
    <row r="37" spans="1:20" s="14" customFormat="1" ht="26.25">
      <c r="A37" s="65"/>
      <c r="B37" s="65"/>
      <c r="C37" s="81" t="s">
        <v>94</v>
      </c>
      <c r="D37" s="65"/>
      <c r="E37" s="65"/>
      <c r="F37" s="67"/>
      <c r="G37" s="67"/>
      <c r="H37" s="67"/>
      <c r="I37" s="65"/>
      <c r="J37" s="65"/>
      <c r="K37" s="68"/>
      <c r="L37" s="69">
        <f>+SUBTOTAL(9,L38:L40)</f>
        <v>6.5</v>
      </c>
      <c r="M37" s="70"/>
      <c r="N37" s="68"/>
      <c r="O37" s="68"/>
      <c r="P37" s="68"/>
      <c r="Q37" s="68"/>
      <c r="R37" s="68"/>
      <c r="S37" s="68"/>
      <c r="T37" s="65"/>
    </row>
    <row r="38" spans="1:20" s="14" customFormat="1">
      <c r="A38" s="65">
        <v>5</v>
      </c>
      <c r="B38" s="65">
        <v>1</v>
      </c>
      <c r="C38" s="71" t="s">
        <v>104</v>
      </c>
      <c r="D38" s="65">
        <v>1.2</v>
      </c>
      <c r="E38" s="65">
        <v>2</v>
      </c>
      <c r="F38" s="67" t="s">
        <v>96</v>
      </c>
      <c r="G38" s="67" t="s">
        <v>97</v>
      </c>
      <c r="H38" s="67" t="s">
        <v>93</v>
      </c>
      <c r="I38" s="65" t="s">
        <v>71</v>
      </c>
      <c r="J38" s="79">
        <v>18.05725</v>
      </c>
      <c r="K38" s="80">
        <v>103.15105560000001</v>
      </c>
      <c r="L38" s="72">
        <v>3</v>
      </c>
      <c r="M38" s="70">
        <v>1</v>
      </c>
      <c r="N38" s="68">
        <v>1</v>
      </c>
      <c r="O38" s="68">
        <v>1</v>
      </c>
      <c r="P38" s="68">
        <v>2</v>
      </c>
      <c r="Q38" s="68">
        <v>3000</v>
      </c>
      <c r="R38" s="68">
        <v>300</v>
      </c>
      <c r="S38" s="68">
        <v>2.75</v>
      </c>
      <c r="T38" s="65" t="s">
        <v>95</v>
      </c>
    </row>
    <row r="39" spans="1:20" s="14" customFormat="1">
      <c r="A39" s="65">
        <v>5</v>
      </c>
      <c r="B39" s="65">
        <v>2</v>
      </c>
      <c r="C39" s="71" t="s">
        <v>105</v>
      </c>
      <c r="D39" s="65">
        <v>1.2</v>
      </c>
      <c r="E39" s="65">
        <v>2</v>
      </c>
      <c r="F39" s="67" t="s">
        <v>106</v>
      </c>
      <c r="G39" s="67" t="s">
        <v>97</v>
      </c>
      <c r="H39" s="67" t="s">
        <v>93</v>
      </c>
      <c r="I39" s="65" t="s">
        <v>71</v>
      </c>
      <c r="J39" s="79">
        <v>17.896100000000001</v>
      </c>
      <c r="K39" s="80">
        <v>102.96299999999999</v>
      </c>
      <c r="L39" s="72">
        <v>2</v>
      </c>
      <c r="M39" s="70">
        <v>1</v>
      </c>
      <c r="N39" s="68">
        <v>1</v>
      </c>
      <c r="O39" s="68">
        <v>1</v>
      </c>
      <c r="P39" s="68">
        <v>2</v>
      </c>
      <c r="Q39" s="68">
        <v>2500</v>
      </c>
      <c r="R39" s="68">
        <v>400</v>
      </c>
      <c r="S39" s="68">
        <v>2.2799999999999998</v>
      </c>
      <c r="T39" s="65" t="s">
        <v>95</v>
      </c>
    </row>
    <row r="40" spans="1:20" s="14" customFormat="1">
      <c r="A40" s="65">
        <v>5</v>
      </c>
      <c r="B40" s="65">
        <v>3</v>
      </c>
      <c r="C40" s="71" t="s">
        <v>232</v>
      </c>
      <c r="D40" s="65">
        <v>1.2</v>
      </c>
      <c r="E40" s="65">
        <v>12</v>
      </c>
      <c r="F40" s="67" t="s">
        <v>233</v>
      </c>
      <c r="G40" s="67" t="s">
        <v>77</v>
      </c>
      <c r="H40" s="67" t="s">
        <v>93</v>
      </c>
      <c r="I40" s="65" t="s">
        <v>71</v>
      </c>
      <c r="J40" s="79">
        <v>17.826599999999999</v>
      </c>
      <c r="K40" s="80">
        <v>102.7054</v>
      </c>
      <c r="L40" s="72">
        <v>1.5</v>
      </c>
      <c r="M40" s="70">
        <v>1</v>
      </c>
      <c r="N40" s="68">
        <v>1</v>
      </c>
      <c r="O40" s="68">
        <v>1</v>
      </c>
      <c r="P40" s="68">
        <v>4</v>
      </c>
      <c r="Q40" s="68" t="s">
        <v>92</v>
      </c>
      <c r="R40" s="68" t="s">
        <v>92</v>
      </c>
      <c r="S40" s="68" t="s">
        <v>92</v>
      </c>
      <c r="T40" s="65" t="s">
        <v>95</v>
      </c>
    </row>
    <row r="41" spans="1:20" s="14" customFormat="1" ht="26.25">
      <c r="A41" s="65"/>
      <c r="B41" s="65"/>
      <c r="C41" s="81" t="s">
        <v>143</v>
      </c>
      <c r="D41" s="65"/>
      <c r="E41" s="65"/>
      <c r="F41" s="67"/>
      <c r="G41" s="67"/>
      <c r="H41" s="67"/>
      <c r="I41" s="65"/>
      <c r="J41" s="79"/>
      <c r="K41" s="80"/>
      <c r="L41" s="69">
        <f>+SUBTOTAL(9,L42:L44)</f>
        <v>78</v>
      </c>
      <c r="M41" s="70"/>
      <c r="N41" s="68"/>
      <c r="O41" s="68"/>
      <c r="P41" s="68"/>
      <c r="Q41" s="68"/>
      <c r="R41" s="68"/>
      <c r="S41" s="68"/>
      <c r="T41" s="65"/>
    </row>
    <row r="42" spans="1:20" s="14" customFormat="1">
      <c r="A42" s="65">
        <v>5</v>
      </c>
      <c r="B42" s="65">
        <v>1</v>
      </c>
      <c r="C42" s="71" t="s">
        <v>144</v>
      </c>
      <c r="D42" s="65">
        <v>1.2</v>
      </c>
      <c r="E42" s="65">
        <v>2</v>
      </c>
      <c r="F42" s="67" t="s">
        <v>145</v>
      </c>
      <c r="G42" s="67" t="s">
        <v>146</v>
      </c>
      <c r="H42" s="67" t="s">
        <v>147</v>
      </c>
      <c r="I42" s="65" t="s">
        <v>71</v>
      </c>
      <c r="J42" s="79">
        <v>103.449</v>
      </c>
      <c r="K42" s="80">
        <v>17.942799999999998</v>
      </c>
      <c r="L42" s="72">
        <v>18</v>
      </c>
      <c r="M42" s="70">
        <v>1</v>
      </c>
      <c r="N42" s="68">
        <v>1</v>
      </c>
      <c r="O42" s="68">
        <v>1</v>
      </c>
      <c r="P42" s="68">
        <v>4</v>
      </c>
      <c r="Q42" s="68">
        <v>850</v>
      </c>
      <c r="R42" s="68">
        <v>100</v>
      </c>
      <c r="S42" s="68">
        <v>1</v>
      </c>
      <c r="T42" s="65" t="s">
        <v>148</v>
      </c>
    </row>
    <row r="43" spans="1:20" s="14" customFormat="1">
      <c r="A43" s="65">
        <v>5</v>
      </c>
      <c r="B43" s="65">
        <v>2</v>
      </c>
      <c r="C43" s="71" t="s">
        <v>149</v>
      </c>
      <c r="D43" s="65">
        <v>1.2</v>
      </c>
      <c r="E43" s="65">
        <v>2</v>
      </c>
      <c r="F43" s="67" t="s">
        <v>150</v>
      </c>
      <c r="G43" s="67" t="s">
        <v>151</v>
      </c>
      <c r="H43" s="67" t="s">
        <v>147</v>
      </c>
      <c r="I43" s="65" t="s">
        <v>71</v>
      </c>
      <c r="J43" s="79">
        <v>103.55500000000001</v>
      </c>
      <c r="K43" s="80">
        <v>17.3141</v>
      </c>
      <c r="L43" s="72">
        <v>4</v>
      </c>
      <c r="M43" s="70">
        <v>1</v>
      </c>
      <c r="N43" s="68">
        <v>1</v>
      </c>
      <c r="O43" s="68">
        <v>1</v>
      </c>
      <c r="P43" s="68">
        <v>4</v>
      </c>
      <c r="Q43" s="68">
        <v>1000</v>
      </c>
      <c r="R43" s="68">
        <v>100</v>
      </c>
      <c r="S43" s="68">
        <v>0</v>
      </c>
      <c r="T43" s="65" t="s">
        <v>148</v>
      </c>
    </row>
    <row r="44" spans="1:20" s="14" customFormat="1" ht="48">
      <c r="A44" s="65">
        <v>5</v>
      </c>
      <c r="B44" s="65">
        <v>3</v>
      </c>
      <c r="C44" s="71" t="s">
        <v>224</v>
      </c>
      <c r="D44" s="65">
        <v>1.2</v>
      </c>
      <c r="E44" s="65">
        <v>2</v>
      </c>
      <c r="F44" s="67" t="s">
        <v>155</v>
      </c>
      <c r="G44" s="67" t="s">
        <v>77</v>
      </c>
      <c r="H44" s="67" t="s">
        <v>147</v>
      </c>
      <c r="I44" s="65" t="s">
        <v>71</v>
      </c>
      <c r="J44" s="79">
        <v>103.712</v>
      </c>
      <c r="K44" s="80">
        <v>17.435400000000001</v>
      </c>
      <c r="L44" s="72">
        <v>56</v>
      </c>
      <c r="M44" s="70">
        <v>1</v>
      </c>
      <c r="N44" s="68">
        <v>1</v>
      </c>
      <c r="O44" s="68">
        <v>1</v>
      </c>
      <c r="P44" s="68">
        <v>4</v>
      </c>
      <c r="Q44" s="68">
        <v>3000</v>
      </c>
      <c r="R44" s="68">
        <v>250</v>
      </c>
      <c r="S44" s="68">
        <v>0</v>
      </c>
      <c r="T44" s="65" t="s">
        <v>148</v>
      </c>
    </row>
    <row r="45" spans="1:20" s="14" customFormat="1" ht="26.25">
      <c r="A45" s="65"/>
      <c r="B45" s="65"/>
      <c r="C45" s="81" t="s">
        <v>227</v>
      </c>
      <c r="D45" s="65"/>
      <c r="E45" s="65"/>
      <c r="F45" s="67"/>
      <c r="G45" s="67"/>
      <c r="H45" s="67"/>
      <c r="I45" s="65"/>
      <c r="J45" s="79"/>
      <c r="K45" s="80"/>
      <c r="L45" s="69">
        <f>+SUBTOTAL(9,L46:L46)</f>
        <v>2</v>
      </c>
      <c r="M45" s="70"/>
      <c r="N45" s="68"/>
      <c r="O45" s="68"/>
      <c r="P45" s="68"/>
      <c r="Q45" s="68"/>
      <c r="R45" s="68"/>
      <c r="S45" s="68"/>
      <c r="T45" s="65"/>
    </row>
    <row r="46" spans="1:20" s="14" customFormat="1" ht="48">
      <c r="A46" s="84">
        <v>5</v>
      </c>
      <c r="B46" s="84">
        <v>1</v>
      </c>
      <c r="C46" s="85" t="s">
        <v>109</v>
      </c>
      <c r="D46" s="84">
        <v>1.2</v>
      </c>
      <c r="E46" s="84">
        <v>6</v>
      </c>
      <c r="F46" s="84" t="s">
        <v>110</v>
      </c>
      <c r="G46" s="84" t="s">
        <v>77</v>
      </c>
      <c r="H46" s="86" t="s">
        <v>111</v>
      </c>
      <c r="I46" s="84" t="s">
        <v>71</v>
      </c>
      <c r="J46" s="87" t="s">
        <v>112</v>
      </c>
      <c r="K46" s="88" t="s">
        <v>113</v>
      </c>
      <c r="L46" s="89">
        <v>2</v>
      </c>
      <c r="M46" s="90">
        <v>1</v>
      </c>
      <c r="N46" s="91">
        <v>4</v>
      </c>
      <c r="O46" s="91">
        <v>1</v>
      </c>
      <c r="P46" s="91">
        <v>4</v>
      </c>
      <c r="Q46" s="91">
        <v>500</v>
      </c>
      <c r="R46" s="91">
        <v>100</v>
      </c>
      <c r="S46" s="91">
        <v>1.22</v>
      </c>
      <c r="T46" s="84" t="s">
        <v>98</v>
      </c>
    </row>
    <row r="47" spans="1:20" s="14" customFormat="1" ht="26.25">
      <c r="A47" s="65"/>
      <c r="B47" s="65"/>
      <c r="C47" s="23" t="s">
        <v>197</v>
      </c>
      <c r="D47" s="65"/>
      <c r="E47" s="65"/>
      <c r="F47" s="67"/>
      <c r="G47" s="67"/>
      <c r="H47" s="67"/>
      <c r="I47" s="65"/>
      <c r="J47" s="65"/>
      <c r="K47" s="68"/>
      <c r="L47" s="69">
        <f>+SUBTOTAL(9,L48:L53)</f>
        <v>5.7</v>
      </c>
      <c r="M47" s="70"/>
      <c r="N47" s="68"/>
      <c r="O47" s="68"/>
      <c r="P47" s="68"/>
      <c r="Q47" s="68"/>
      <c r="R47" s="68"/>
      <c r="S47" s="68"/>
      <c r="T47" s="65"/>
    </row>
    <row r="48" spans="1:20" s="14" customFormat="1" ht="26.25">
      <c r="A48" s="65"/>
      <c r="B48" s="65"/>
      <c r="C48" s="66" t="s">
        <v>163</v>
      </c>
      <c r="D48" s="65"/>
      <c r="E48" s="65"/>
      <c r="F48" s="67"/>
      <c r="G48" s="67"/>
      <c r="H48" s="67"/>
      <c r="I48" s="65"/>
      <c r="J48" s="65"/>
      <c r="K48" s="68"/>
      <c r="L48" s="69">
        <f>+SUBTOTAL(9,L49:L50)</f>
        <v>3.7</v>
      </c>
      <c r="M48" s="70"/>
      <c r="N48" s="68"/>
      <c r="O48" s="68"/>
      <c r="P48" s="68"/>
      <c r="Q48" s="68"/>
      <c r="R48" s="68"/>
      <c r="S48" s="68"/>
      <c r="T48" s="65"/>
    </row>
    <row r="49" spans="1:20" s="14" customFormat="1" ht="48">
      <c r="A49" s="65">
        <v>5</v>
      </c>
      <c r="B49" s="65">
        <v>1</v>
      </c>
      <c r="C49" s="71" t="s">
        <v>181</v>
      </c>
      <c r="D49" s="65">
        <v>1.4</v>
      </c>
      <c r="E49" s="65">
        <v>12</v>
      </c>
      <c r="F49" s="67" t="s">
        <v>153</v>
      </c>
      <c r="G49" s="67" t="s">
        <v>77</v>
      </c>
      <c r="H49" s="67" t="s">
        <v>147</v>
      </c>
      <c r="I49" s="65" t="s">
        <v>134</v>
      </c>
      <c r="J49" s="79">
        <v>17.274000000000001</v>
      </c>
      <c r="K49" s="80">
        <v>104.0257</v>
      </c>
      <c r="L49" s="72">
        <v>2.5</v>
      </c>
      <c r="M49" s="70">
        <v>1</v>
      </c>
      <c r="N49" s="68">
        <v>1</v>
      </c>
      <c r="O49" s="68">
        <v>1</v>
      </c>
      <c r="P49" s="68">
        <v>2</v>
      </c>
      <c r="Q49" s="68" t="s">
        <v>92</v>
      </c>
      <c r="R49" s="68" t="s">
        <v>92</v>
      </c>
      <c r="S49" s="68" t="s">
        <v>92</v>
      </c>
      <c r="T49" s="65" t="s">
        <v>166</v>
      </c>
    </row>
    <row r="50" spans="1:20" s="14" customFormat="1">
      <c r="A50" s="65">
        <v>5</v>
      </c>
      <c r="B50" s="65">
        <v>2</v>
      </c>
      <c r="C50" s="71" t="s">
        <v>182</v>
      </c>
      <c r="D50" s="65">
        <v>1.4</v>
      </c>
      <c r="E50" s="65">
        <v>12</v>
      </c>
      <c r="F50" s="67" t="s">
        <v>173</v>
      </c>
      <c r="G50" s="67" t="s">
        <v>77</v>
      </c>
      <c r="H50" s="67" t="s">
        <v>147</v>
      </c>
      <c r="I50" s="65" t="s">
        <v>134</v>
      </c>
      <c r="J50" s="79">
        <v>17.2759</v>
      </c>
      <c r="K50" s="80">
        <v>104.0699</v>
      </c>
      <c r="L50" s="72">
        <v>1.2</v>
      </c>
      <c r="M50" s="70">
        <v>1</v>
      </c>
      <c r="N50" s="68">
        <v>1</v>
      </c>
      <c r="O50" s="68">
        <v>1</v>
      </c>
      <c r="P50" s="68">
        <v>2</v>
      </c>
      <c r="Q50" s="68" t="s">
        <v>92</v>
      </c>
      <c r="R50" s="68" t="s">
        <v>92</v>
      </c>
      <c r="S50" s="68" t="s">
        <v>92</v>
      </c>
      <c r="T50" s="65" t="s">
        <v>166</v>
      </c>
    </row>
    <row r="51" spans="1:20" s="14" customFormat="1" ht="26.25">
      <c r="A51" s="65"/>
      <c r="B51" s="65"/>
      <c r="C51" s="81" t="s">
        <v>73</v>
      </c>
      <c r="D51" s="65"/>
      <c r="E51" s="65"/>
      <c r="F51" s="67"/>
      <c r="G51" s="67"/>
      <c r="H51" s="67"/>
      <c r="I51" s="65"/>
      <c r="J51" s="79"/>
      <c r="K51" s="80"/>
      <c r="L51" s="69">
        <f>+SUBTOTAL(9,L52:L53)</f>
        <v>2</v>
      </c>
      <c r="M51" s="70"/>
      <c r="N51" s="68"/>
      <c r="O51" s="68"/>
      <c r="P51" s="68"/>
      <c r="Q51" s="68"/>
      <c r="R51" s="68"/>
      <c r="S51" s="68"/>
      <c r="T51" s="65"/>
    </row>
    <row r="52" spans="1:20" s="14" customFormat="1" ht="48">
      <c r="A52" s="65">
        <v>5</v>
      </c>
      <c r="B52" s="65">
        <v>1</v>
      </c>
      <c r="C52" s="71" t="s">
        <v>88</v>
      </c>
      <c r="D52" s="65">
        <v>1.4</v>
      </c>
      <c r="E52" s="65">
        <v>12</v>
      </c>
      <c r="F52" s="67" t="s">
        <v>83</v>
      </c>
      <c r="G52" s="67" t="s">
        <v>84</v>
      </c>
      <c r="H52" s="67" t="s">
        <v>70</v>
      </c>
      <c r="I52" s="65" t="s">
        <v>71</v>
      </c>
      <c r="J52" s="79">
        <v>17.219565599999999</v>
      </c>
      <c r="K52" s="80">
        <v>102.7793058</v>
      </c>
      <c r="L52" s="72">
        <v>1</v>
      </c>
      <c r="M52" s="70">
        <v>1</v>
      </c>
      <c r="N52" s="68">
        <v>1</v>
      </c>
      <c r="O52" s="68">
        <v>1</v>
      </c>
      <c r="P52" s="68">
        <v>2</v>
      </c>
      <c r="Q52" s="68">
        <v>0</v>
      </c>
      <c r="R52" s="68" t="s">
        <v>86</v>
      </c>
      <c r="S52" s="68">
        <v>0</v>
      </c>
      <c r="T52" s="65" t="s">
        <v>72</v>
      </c>
    </row>
    <row r="53" spans="1:20" s="14" customFormat="1">
      <c r="A53" s="84">
        <v>5</v>
      </c>
      <c r="B53" s="84">
        <v>2</v>
      </c>
      <c r="C53" s="85" t="s">
        <v>89</v>
      </c>
      <c r="D53" s="84">
        <v>1.4</v>
      </c>
      <c r="E53" s="84">
        <v>12</v>
      </c>
      <c r="F53" s="86" t="s">
        <v>83</v>
      </c>
      <c r="G53" s="86" t="s">
        <v>84</v>
      </c>
      <c r="H53" s="86" t="s">
        <v>70</v>
      </c>
      <c r="I53" s="84" t="s">
        <v>71</v>
      </c>
      <c r="J53" s="92">
        <v>17.219565599999999</v>
      </c>
      <c r="K53" s="93">
        <v>102.7793058</v>
      </c>
      <c r="L53" s="89">
        <v>1</v>
      </c>
      <c r="M53" s="90">
        <v>1</v>
      </c>
      <c r="N53" s="91">
        <v>1</v>
      </c>
      <c r="O53" s="91">
        <v>1</v>
      </c>
      <c r="P53" s="91">
        <v>2</v>
      </c>
      <c r="Q53" s="91">
        <v>0</v>
      </c>
      <c r="R53" s="91" t="s">
        <v>86</v>
      </c>
      <c r="S53" s="91">
        <v>0</v>
      </c>
      <c r="T53" s="84" t="s">
        <v>72</v>
      </c>
    </row>
    <row r="54" spans="1:20" s="14" customFormat="1" ht="26.25">
      <c r="A54" s="94"/>
      <c r="B54" s="94"/>
      <c r="C54" s="95" t="s">
        <v>192</v>
      </c>
      <c r="D54" s="94"/>
      <c r="E54" s="94"/>
      <c r="F54" s="96"/>
      <c r="G54" s="96"/>
      <c r="H54" s="96"/>
      <c r="I54" s="94"/>
      <c r="J54" s="94"/>
      <c r="K54" s="97"/>
      <c r="L54" s="98">
        <f>+SUBTOTAL(9,L55:L64)</f>
        <v>6.8180000000000005</v>
      </c>
      <c r="M54" s="99"/>
      <c r="N54" s="97"/>
      <c r="O54" s="97"/>
      <c r="P54" s="97"/>
      <c r="Q54" s="97"/>
      <c r="R54" s="97"/>
      <c r="S54" s="97"/>
      <c r="T54" s="94"/>
    </row>
    <row r="55" spans="1:20" s="14" customFormat="1" ht="26.25">
      <c r="A55" s="65"/>
      <c r="B55" s="65"/>
      <c r="C55" s="66" t="s">
        <v>200</v>
      </c>
      <c r="D55" s="65"/>
      <c r="E55" s="65"/>
      <c r="F55" s="67"/>
      <c r="G55" s="67"/>
      <c r="H55" s="67"/>
      <c r="I55" s="65"/>
      <c r="J55" s="65"/>
      <c r="K55" s="68"/>
      <c r="L55" s="69">
        <f>+SUBTOTAL(9,L56:L57)</f>
        <v>1.8180000000000001</v>
      </c>
      <c r="M55" s="70"/>
      <c r="N55" s="68"/>
      <c r="O55" s="68"/>
      <c r="P55" s="68"/>
      <c r="Q55" s="68"/>
      <c r="R55" s="68"/>
      <c r="S55" s="68"/>
      <c r="T55" s="65"/>
    </row>
    <row r="56" spans="1:20" s="14" customFormat="1">
      <c r="A56" s="65" t="s">
        <v>229</v>
      </c>
      <c r="B56" s="65">
        <v>1</v>
      </c>
      <c r="C56" s="71" t="s">
        <v>210</v>
      </c>
      <c r="D56" s="65">
        <v>1.5</v>
      </c>
      <c r="E56" s="65">
        <v>12</v>
      </c>
      <c r="F56" s="67" t="s">
        <v>215</v>
      </c>
      <c r="G56" s="67" t="s">
        <v>216</v>
      </c>
      <c r="H56" s="67" t="s">
        <v>70</v>
      </c>
      <c r="I56" s="65" t="s">
        <v>71</v>
      </c>
      <c r="J56" s="65">
        <v>17.4207</v>
      </c>
      <c r="K56" s="68">
        <v>102.5976</v>
      </c>
      <c r="L56" s="72">
        <v>0.8</v>
      </c>
      <c r="M56" s="70">
        <v>1</v>
      </c>
      <c r="N56" s="68">
        <v>1</v>
      </c>
      <c r="O56" s="68">
        <v>1</v>
      </c>
      <c r="P56" s="68">
        <v>1</v>
      </c>
      <c r="Q56" s="68">
        <v>0</v>
      </c>
      <c r="R56" s="68">
        <v>0</v>
      </c>
      <c r="S56" s="68">
        <v>0</v>
      </c>
      <c r="T56" s="65" t="s">
        <v>213</v>
      </c>
    </row>
    <row r="57" spans="1:20" s="14" customFormat="1">
      <c r="A57" s="65" t="s">
        <v>229</v>
      </c>
      <c r="B57" s="65">
        <v>2</v>
      </c>
      <c r="C57" s="71" t="s">
        <v>212</v>
      </c>
      <c r="D57" s="65">
        <v>1.5</v>
      </c>
      <c r="E57" s="65">
        <v>12</v>
      </c>
      <c r="F57" s="67" t="s">
        <v>221</v>
      </c>
      <c r="G57" s="67" t="s">
        <v>77</v>
      </c>
      <c r="H57" s="67" t="s">
        <v>70</v>
      </c>
      <c r="I57" s="65" t="s">
        <v>71</v>
      </c>
      <c r="J57" s="65">
        <v>17.376899999999999</v>
      </c>
      <c r="K57" s="68">
        <v>102.6019</v>
      </c>
      <c r="L57" s="72">
        <v>1.018</v>
      </c>
      <c r="M57" s="70">
        <v>1</v>
      </c>
      <c r="N57" s="68">
        <v>1</v>
      </c>
      <c r="O57" s="68">
        <v>1</v>
      </c>
      <c r="P57" s="68">
        <v>1</v>
      </c>
      <c r="Q57" s="68">
        <v>0</v>
      </c>
      <c r="R57" s="68">
        <v>0</v>
      </c>
      <c r="S57" s="68">
        <v>0</v>
      </c>
      <c r="T57" s="65" t="s">
        <v>213</v>
      </c>
    </row>
    <row r="58" spans="1:20" s="14" customFormat="1" ht="26.25">
      <c r="A58" s="65"/>
      <c r="B58" s="65"/>
      <c r="C58" s="66" t="s">
        <v>163</v>
      </c>
      <c r="D58" s="65"/>
      <c r="E58" s="65"/>
      <c r="F58" s="67"/>
      <c r="G58" s="67"/>
      <c r="H58" s="67"/>
      <c r="I58" s="65"/>
      <c r="J58" s="65"/>
      <c r="K58" s="68"/>
      <c r="L58" s="69">
        <f>+SUBTOTAL(9,L59:L60)</f>
        <v>2.2000000000000002</v>
      </c>
      <c r="M58" s="70"/>
      <c r="N58" s="68"/>
      <c r="O58" s="68"/>
      <c r="P58" s="68"/>
      <c r="Q58" s="68"/>
      <c r="R58" s="68"/>
      <c r="S58" s="68"/>
      <c r="T58" s="65"/>
    </row>
    <row r="59" spans="1:20" s="14" customFormat="1" ht="48">
      <c r="A59" s="65">
        <v>5</v>
      </c>
      <c r="B59" s="65">
        <v>1</v>
      </c>
      <c r="C59" s="71" t="s">
        <v>175</v>
      </c>
      <c r="D59" s="65">
        <v>1.5</v>
      </c>
      <c r="E59" s="65">
        <v>12</v>
      </c>
      <c r="F59" s="67" t="s">
        <v>165</v>
      </c>
      <c r="G59" s="67" t="s">
        <v>165</v>
      </c>
      <c r="H59" s="67" t="s">
        <v>147</v>
      </c>
      <c r="I59" s="65" t="s">
        <v>134</v>
      </c>
      <c r="J59" s="65">
        <v>17.206900000000001</v>
      </c>
      <c r="K59" s="68">
        <v>103.70189999999999</v>
      </c>
      <c r="L59" s="72">
        <v>0.2</v>
      </c>
      <c r="M59" s="70">
        <v>1</v>
      </c>
      <c r="N59" s="68">
        <v>1</v>
      </c>
      <c r="O59" s="68">
        <v>1</v>
      </c>
      <c r="P59" s="68">
        <v>4</v>
      </c>
      <c r="Q59" s="68" t="s">
        <v>92</v>
      </c>
      <c r="R59" s="68" t="s">
        <v>92</v>
      </c>
      <c r="S59" s="68" t="s">
        <v>92</v>
      </c>
      <c r="T59" s="65" t="s">
        <v>166</v>
      </c>
    </row>
    <row r="60" spans="1:20" s="15" customFormat="1" ht="120">
      <c r="A60" s="100">
        <v>5</v>
      </c>
      <c r="B60" s="100">
        <v>2</v>
      </c>
      <c r="C60" s="71" t="s">
        <v>176</v>
      </c>
      <c r="D60" s="100">
        <v>1.5</v>
      </c>
      <c r="E60" s="100">
        <v>12</v>
      </c>
      <c r="F60" s="101" t="s">
        <v>177</v>
      </c>
      <c r="G60" s="101" t="s">
        <v>178</v>
      </c>
      <c r="H60" s="101" t="s">
        <v>147</v>
      </c>
      <c r="I60" s="100" t="s">
        <v>134</v>
      </c>
      <c r="J60" s="100" t="s">
        <v>179</v>
      </c>
      <c r="K60" s="71" t="s">
        <v>180</v>
      </c>
      <c r="L60" s="102">
        <v>2</v>
      </c>
      <c r="M60" s="103">
        <v>1</v>
      </c>
      <c r="N60" s="71">
        <v>1</v>
      </c>
      <c r="O60" s="71">
        <v>1</v>
      </c>
      <c r="P60" s="71">
        <v>4</v>
      </c>
      <c r="Q60" s="71" t="s">
        <v>92</v>
      </c>
      <c r="R60" s="71" t="s">
        <v>92</v>
      </c>
      <c r="S60" s="71" t="s">
        <v>92</v>
      </c>
      <c r="T60" s="100" t="s">
        <v>166</v>
      </c>
    </row>
    <row r="61" spans="1:20" s="14" customFormat="1" ht="26.25">
      <c r="A61" s="65"/>
      <c r="B61" s="65"/>
      <c r="C61" s="66" t="s">
        <v>185</v>
      </c>
      <c r="D61" s="65"/>
      <c r="E61" s="65"/>
      <c r="F61" s="67"/>
      <c r="G61" s="67"/>
      <c r="H61" s="67"/>
      <c r="I61" s="65"/>
      <c r="J61" s="65"/>
      <c r="K61" s="68"/>
      <c r="L61" s="69">
        <f>+SUBTOTAL(9,L62:L62)</f>
        <v>1.8</v>
      </c>
      <c r="M61" s="70"/>
      <c r="N61" s="68"/>
      <c r="O61" s="68"/>
      <c r="P61" s="68"/>
      <c r="Q61" s="68"/>
      <c r="R61" s="68"/>
      <c r="S61" s="68"/>
      <c r="T61" s="65"/>
    </row>
    <row r="62" spans="1:20" s="14" customFormat="1" ht="48">
      <c r="A62" s="65">
        <v>5</v>
      </c>
      <c r="B62" s="65">
        <v>1</v>
      </c>
      <c r="C62" s="71" t="s">
        <v>193</v>
      </c>
      <c r="D62" s="65">
        <v>1.5</v>
      </c>
      <c r="E62" s="65">
        <v>12</v>
      </c>
      <c r="F62" s="67" t="s">
        <v>186</v>
      </c>
      <c r="G62" s="67" t="s">
        <v>187</v>
      </c>
      <c r="H62" s="67" t="s">
        <v>70</v>
      </c>
      <c r="I62" s="65" t="s">
        <v>82</v>
      </c>
      <c r="J62" s="79">
        <v>17.076640000000001</v>
      </c>
      <c r="K62" s="80">
        <v>103.02382</v>
      </c>
      <c r="L62" s="72">
        <v>1.8</v>
      </c>
      <c r="M62" s="70">
        <v>1</v>
      </c>
      <c r="N62" s="68">
        <v>1</v>
      </c>
      <c r="O62" s="68">
        <v>1</v>
      </c>
      <c r="P62" s="68">
        <v>2</v>
      </c>
      <c r="Q62" s="68" t="s">
        <v>92</v>
      </c>
      <c r="R62" s="68" t="s">
        <v>92</v>
      </c>
      <c r="S62" s="68" t="s">
        <v>92</v>
      </c>
      <c r="T62" s="65" t="s">
        <v>191</v>
      </c>
    </row>
    <row r="63" spans="1:20" s="14" customFormat="1" ht="26.25">
      <c r="A63" s="65"/>
      <c r="B63" s="65"/>
      <c r="C63" s="81" t="s">
        <v>94</v>
      </c>
      <c r="D63" s="65"/>
      <c r="E63" s="65"/>
      <c r="F63" s="67"/>
      <c r="G63" s="67"/>
      <c r="H63" s="67"/>
      <c r="I63" s="65"/>
      <c r="J63" s="79"/>
      <c r="K63" s="80"/>
      <c r="L63" s="69">
        <f>+SUBTOTAL(9,L64:L64)</f>
        <v>1</v>
      </c>
      <c r="M63" s="70"/>
      <c r="N63" s="68"/>
      <c r="O63" s="68"/>
      <c r="P63" s="68"/>
      <c r="Q63" s="68"/>
      <c r="R63" s="68"/>
      <c r="S63" s="68"/>
      <c r="T63" s="65"/>
    </row>
    <row r="64" spans="1:20" s="14" customFormat="1">
      <c r="A64" s="84">
        <v>5</v>
      </c>
      <c r="B64" s="84">
        <v>1</v>
      </c>
      <c r="C64" s="85" t="s">
        <v>108</v>
      </c>
      <c r="D64" s="84">
        <v>1.5</v>
      </c>
      <c r="E64" s="84">
        <v>12</v>
      </c>
      <c r="F64" s="86" t="s">
        <v>96</v>
      </c>
      <c r="G64" s="86" t="s">
        <v>97</v>
      </c>
      <c r="H64" s="86" t="s">
        <v>93</v>
      </c>
      <c r="I64" s="84" t="s">
        <v>71</v>
      </c>
      <c r="J64" s="92">
        <v>18.05725</v>
      </c>
      <c r="K64" s="93">
        <v>103.15105560000001</v>
      </c>
      <c r="L64" s="89">
        <v>1</v>
      </c>
      <c r="M64" s="90">
        <v>1</v>
      </c>
      <c r="N64" s="91">
        <v>1</v>
      </c>
      <c r="O64" s="91">
        <v>1</v>
      </c>
      <c r="P64" s="91">
        <v>2</v>
      </c>
      <c r="Q64" s="91">
        <v>0</v>
      </c>
      <c r="R64" s="91">
        <v>0</v>
      </c>
      <c r="S64" s="91">
        <v>0</v>
      </c>
      <c r="T64" s="84" t="s">
        <v>95</v>
      </c>
    </row>
    <row r="65" spans="1:20" s="14" customFormat="1" ht="26.25">
      <c r="A65" s="94"/>
      <c r="B65" s="94"/>
      <c r="C65" s="24" t="s">
        <v>198</v>
      </c>
      <c r="D65" s="94"/>
      <c r="E65" s="94"/>
      <c r="F65" s="96"/>
      <c r="G65" s="96"/>
      <c r="H65" s="96"/>
      <c r="I65" s="94"/>
      <c r="J65" s="94"/>
      <c r="K65" s="97"/>
      <c r="L65" s="98">
        <f>+SUBTOTAL(9,L66:L75)</f>
        <v>36.700000000000003</v>
      </c>
      <c r="M65" s="99"/>
      <c r="N65" s="97"/>
      <c r="O65" s="97"/>
      <c r="P65" s="97"/>
      <c r="Q65" s="97"/>
      <c r="R65" s="97"/>
      <c r="S65" s="97"/>
      <c r="T65" s="94"/>
    </row>
    <row r="66" spans="1:20" s="14" customFormat="1" ht="26.25">
      <c r="A66" s="65"/>
      <c r="B66" s="65"/>
      <c r="C66" s="66" t="s">
        <v>200</v>
      </c>
      <c r="D66" s="65"/>
      <c r="E66" s="65"/>
      <c r="F66" s="67"/>
      <c r="G66" s="67"/>
      <c r="H66" s="67"/>
      <c r="I66" s="65"/>
      <c r="J66" s="65"/>
      <c r="K66" s="68"/>
      <c r="L66" s="69">
        <f>+SUBTOTAL(9,L67:L75)</f>
        <v>36.700000000000003</v>
      </c>
      <c r="M66" s="70"/>
      <c r="N66" s="68"/>
      <c r="O66" s="68"/>
      <c r="P66" s="68"/>
      <c r="Q66" s="68"/>
      <c r="R66" s="68"/>
      <c r="S66" s="68"/>
      <c r="T66" s="65"/>
    </row>
    <row r="67" spans="1:20" s="14" customFormat="1">
      <c r="A67" s="65" t="str">
        <f t="shared" ref="A67:A76" si="0">+IF(B67&lt;&gt;"","5","")</f>
        <v>5</v>
      </c>
      <c r="B67" s="65">
        <v>1</v>
      </c>
      <c r="C67" s="71" t="s">
        <v>201</v>
      </c>
      <c r="D67" s="65">
        <v>1.3</v>
      </c>
      <c r="E67" s="65">
        <v>2</v>
      </c>
      <c r="F67" s="65" t="s">
        <v>214</v>
      </c>
      <c r="G67" s="65" t="s">
        <v>77</v>
      </c>
      <c r="H67" s="65" t="s">
        <v>70</v>
      </c>
      <c r="I67" s="65" t="s">
        <v>71</v>
      </c>
      <c r="J67" s="79">
        <v>17.4116</v>
      </c>
      <c r="K67" s="79">
        <v>102.752</v>
      </c>
      <c r="L67" s="104">
        <v>10</v>
      </c>
      <c r="M67" s="65">
        <v>1</v>
      </c>
      <c r="N67" s="65">
        <v>1</v>
      </c>
      <c r="O67" s="65">
        <v>1</v>
      </c>
      <c r="P67" s="65">
        <v>2</v>
      </c>
      <c r="Q67" s="65">
        <v>0</v>
      </c>
      <c r="R67" s="65">
        <v>0</v>
      </c>
      <c r="S67" s="65">
        <v>0</v>
      </c>
      <c r="T67" s="65" t="s">
        <v>213</v>
      </c>
    </row>
    <row r="68" spans="1:20" s="14" customFormat="1">
      <c r="A68" s="65" t="str">
        <f t="shared" si="0"/>
        <v>5</v>
      </c>
      <c r="B68" s="65">
        <f>+B67+1</f>
        <v>2</v>
      </c>
      <c r="C68" s="71" t="s">
        <v>202</v>
      </c>
      <c r="D68" s="65">
        <v>1.3</v>
      </c>
      <c r="E68" s="65">
        <v>2</v>
      </c>
      <c r="F68" s="65" t="s">
        <v>215</v>
      </c>
      <c r="G68" s="65" t="s">
        <v>216</v>
      </c>
      <c r="H68" s="65" t="s">
        <v>70</v>
      </c>
      <c r="I68" s="65" t="s">
        <v>71</v>
      </c>
      <c r="J68" s="79">
        <v>17.360600000000002</v>
      </c>
      <c r="K68" s="79">
        <v>102.56310000000001</v>
      </c>
      <c r="L68" s="104">
        <v>4</v>
      </c>
      <c r="M68" s="65">
        <v>1</v>
      </c>
      <c r="N68" s="65">
        <v>1</v>
      </c>
      <c r="O68" s="65">
        <v>1</v>
      </c>
      <c r="P68" s="65">
        <v>4</v>
      </c>
      <c r="Q68" s="65">
        <v>0</v>
      </c>
      <c r="R68" s="65">
        <v>0</v>
      </c>
      <c r="S68" s="65">
        <v>0</v>
      </c>
      <c r="T68" s="65" t="s">
        <v>213</v>
      </c>
    </row>
    <row r="69" spans="1:20" s="14" customFormat="1">
      <c r="A69" s="65" t="str">
        <f t="shared" si="0"/>
        <v>5</v>
      </c>
      <c r="B69" s="65">
        <f t="shared" ref="B69:B75" si="1">+B68+1</f>
        <v>3</v>
      </c>
      <c r="C69" s="71" t="s">
        <v>203</v>
      </c>
      <c r="D69" s="65">
        <v>1.3</v>
      </c>
      <c r="E69" s="65">
        <v>2</v>
      </c>
      <c r="F69" s="65" t="s">
        <v>215</v>
      </c>
      <c r="G69" s="65" t="s">
        <v>216</v>
      </c>
      <c r="H69" s="65" t="s">
        <v>70</v>
      </c>
      <c r="I69" s="65" t="s">
        <v>71</v>
      </c>
      <c r="J69" s="79">
        <v>17.4056</v>
      </c>
      <c r="K69" s="79">
        <v>102.53530000000001</v>
      </c>
      <c r="L69" s="104">
        <v>0.7</v>
      </c>
      <c r="M69" s="65">
        <v>1</v>
      </c>
      <c r="N69" s="65">
        <v>1</v>
      </c>
      <c r="O69" s="65">
        <v>1</v>
      </c>
      <c r="P69" s="65">
        <v>2</v>
      </c>
      <c r="Q69" s="65">
        <v>0</v>
      </c>
      <c r="R69" s="65">
        <v>0</v>
      </c>
      <c r="S69" s="65">
        <v>0</v>
      </c>
      <c r="T69" s="65" t="s">
        <v>213</v>
      </c>
    </row>
    <row r="70" spans="1:20" s="14" customFormat="1">
      <c r="A70" s="65" t="str">
        <f t="shared" si="0"/>
        <v>5</v>
      </c>
      <c r="B70" s="65">
        <f t="shared" si="1"/>
        <v>4</v>
      </c>
      <c r="C70" s="71" t="s">
        <v>204</v>
      </c>
      <c r="D70" s="65">
        <v>1.3</v>
      </c>
      <c r="E70" s="65">
        <v>2</v>
      </c>
      <c r="F70" s="65" t="s">
        <v>217</v>
      </c>
      <c r="G70" s="65" t="s">
        <v>77</v>
      </c>
      <c r="H70" s="65" t="s">
        <v>70</v>
      </c>
      <c r="I70" s="65" t="s">
        <v>71</v>
      </c>
      <c r="J70" s="79">
        <v>17.441600000000001</v>
      </c>
      <c r="K70" s="79">
        <v>102.7295</v>
      </c>
      <c r="L70" s="104">
        <v>2.5</v>
      </c>
      <c r="M70" s="65">
        <v>1</v>
      </c>
      <c r="N70" s="65">
        <v>1</v>
      </c>
      <c r="O70" s="65">
        <v>1</v>
      </c>
      <c r="P70" s="65">
        <v>2</v>
      </c>
      <c r="Q70" s="65">
        <v>0</v>
      </c>
      <c r="R70" s="65">
        <v>0</v>
      </c>
      <c r="S70" s="65">
        <v>0</v>
      </c>
      <c r="T70" s="65" t="s">
        <v>213</v>
      </c>
    </row>
    <row r="71" spans="1:20" s="14" customFormat="1">
      <c r="A71" s="65" t="str">
        <f t="shared" si="0"/>
        <v>5</v>
      </c>
      <c r="B71" s="65">
        <f t="shared" si="1"/>
        <v>5</v>
      </c>
      <c r="C71" s="71" t="s">
        <v>205</v>
      </c>
      <c r="D71" s="65">
        <v>1.3</v>
      </c>
      <c r="E71" s="65">
        <v>2</v>
      </c>
      <c r="F71" s="65" t="s">
        <v>218</v>
      </c>
      <c r="G71" s="65" t="s">
        <v>77</v>
      </c>
      <c r="H71" s="65" t="s">
        <v>70</v>
      </c>
      <c r="I71" s="65" t="s">
        <v>71</v>
      </c>
      <c r="J71" s="79">
        <v>17.395</v>
      </c>
      <c r="K71" s="79">
        <v>102.7212</v>
      </c>
      <c r="L71" s="104">
        <v>6</v>
      </c>
      <c r="M71" s="65">
        <v>1</v>
      </c>
      <c r="N71" s="65">
        <v>1</v>
      </c>
      <c r="O71" s="65">
        <v>1</v>
      </c>
      <c r="P71" s="65">
        <v>2</v>
      </c>
      <c r="Q71" s="65">
        <v>0</v>
      </c>
      <c r="R71" s="65">
        <v>0</v>
      </c>
      <c r="S71" s="65">
        <v>0</v>
      </c>
      <c r="T71" s="65" t="s">
        <v>213</v>
      </c>
    </row>
    <row r="72" spans="1:20" s="14" customFormat="1">
      <c r="A72" s="65" t="str">
        <f t="shared" si="0"/>
        <v>5</v>
      </c>
      <c r="B72" s="65">
        <f t="shared" si="1"/>
        <v>6</v>
      </c>
      <c r="C72" s="71" t="s">
        <v>206</v>
      </c>
      <c r="D72" s="65">
        <v>1.3</v>
      </c>
      <c r="E72" s="65">
        <v>2</v>
      </c>
      <c r="F72" s="65" t="s">
        <v>217</v>
      </c>
      <c r="G72" s="65" t="s">
        <v>77</v>
      </c>
      <c r="H72" s="65" t="s">
        <v>70</v>
      </c>
      <c r="I72" s="65" t="s">
        <v>71</v>
      </c>
      <c r="J72" s="79">
        <v>17.438199999999998</v>
      </c>
      <c r="K72" s="79">
        <v>102.6675</v>
      </c>
      <c r="L72" s="104">
        <v>0.5</v>
      </c>
      <c r="M72" s="65">
        <v>1</v>
      </c>
      <c r="N72" s="65">
        <v>1</v>
      </c>
      <c r="O72" s="65">
        <v>1</v>
      </c>
      <c r="P72" s="65">
        <v>2</v>
      </c>
      <c r="Q72" s="65">
        <v>0</v>
      </c>
      <c r="R72" s="65">
        <v>0</v>
      </c>
      <c r="S72" s="65">
        <v>0</v>
      </c>
      <c r="T72" s="65" t="s">
        <v>213</v>
      </c>
    </row>
    <row r="73" spans="1:20" s="14" customFormat="1">
      <c r="A73" s="65" t="str">
        <f t="shared" si="0"/>
        <v>5</v>
      </c>
      <c r="B73" s="65">
        <f t="shared" si="1"/>
        <v>7</v>
      </c>
      <c r="C73" s="71" t="s">
        <v>207</v>
      </c>
      <c r="D73" s="65">
        <v>1.3</v>
      </c>
      <c r="E73" s="65">
        <v>2</v>
      </c>
      <c r="F73" s="65" t="s">
        <v>219</v>
      </c>
      <c r="G73" s="65" t="s">
        <v>216</v>
      </c>
      <c r="H73" s="65" t="s">
        <v>70</v>
      </c>
      <c r="I73" s="65" t="s">
        <v>71</v>
      </c>
      <c r="J73" s="79">
        <v>17.466699999999999</v>
      </c>
      <c r="K73" s="79">
        <v>102.6815</v>
      </c>
      <c r="L73" s="104">
        <v>3</v>
      </c>
      <c r="M73" s="65">
        <v>1</v>
      </c>
      <c r="N73" s="65">
        <v>1</v>
      </c>
      <c r="O73" s="65">
        <v>1</v>
      </c>
      <c r="P73" s="65">
        <v>2</v>
      </c>
      <c r="Q73" s="65">
        <v>0</v>
      </c>
      <c r="R73" s="65">
        <v>0</v>
      </c>
      <c r="S73" s="65">
        <v>0</v>
      </c>
      <c r="T73" s="65" t="s">
        <v>213</v>
      </c>
    </row>
    <row r="74" spans="1:20" s="14" customFormat="1">
      <c r="A74" s="65" t="str">
        <f t="shared" si="0"/>
        <v>5</v>
      </c>
      <c r="B74" s="65">
        <f t="shared" si="1"/>
        <v>8</v>
      </c>
      <c r="C74" s="71" t="s">
        <v>208</v>
      </c>
      <c r="D74" s="65">
        <v>1.3</v>
      </c>
      <c r="E74" s="65">
        <v>2</v>
      </c>
      <c r="F74" s="65" t="s">
        <v>219</v>
      </c>
      <c r="G74" s="65" t="s">
        <v>216</v>
      </c>
      <c r="H74" s="65" t="s">
        <v>70</v>
      </c>
      <c r="I74" s="65" t="s">
        <v>71</v>
      </c>
      <c r="J74" s="79">
        <v>17.4679</v>
      </c>
      <c r="K74" s="79">
        <v>102.6544</v>
      </c>
      <c r="L74" s="104">
        <v>5</v>
      </c>
      <c r="M74" s="65">
        <v>1</v>
      </c>
      <c r="N74" s="65">
        <v>1</v>
      </c>
      <c r="O74" s="65">
        <v>1</v>
      </c>
      <c r="P74" s="65">
        <v>2</v>
      </c>
      <c r="Q74" s="65">
        <v>0</v>
      </c>
      <c r="R74" s="65">
        <v>0</v>
      </c>
      <c r="S74" s="65">
        <v>0</v>
      </c>
      <c r="T74" s="65" t="s">
        <v>213</v>
      </c>
    </row>
    <row r="75" spans="1:20" s="14" customFormat="1">
      <c r="A75" s="84" t="str">
        <f t="shared" si="0"/>
        <v>5</v>
      </c>
      <c r="B75" s="84">
        <f t="shared" si="1"/>
        <v>9</v>
      </c>
      <c r="C75" s="85" t="s">
        <v>209</v>
      </c>
      <c r="D75" s="84">
        <v>1.3</v>
      </c>
      <c r="E75" s="84">
        <v>2</v>
      </c>
      <c r="F75" s="84" t="s">
        <v>220</v>
      </c>
      <c r="G75" s="84" t="s">
        <v>77</v>
      </c>
      <c r="H75" s="84" t="s">
        <v>70</v>
      </c>
      <c r="I75" s="84" t="s">
        <v>71</v>
      </c>
      <c r="J75" s="92">
        <v>17.404</v>
      </c>
      <c r="K75" s="92">
        <v>102.75449999999999</v>
      </c>
      <c r="L75" s="105">
        <v>5</v>
      </c>
      <c r="M75" s="84">
        <v>1</v>
      </c>
      <c r="N75" s="84">
        <v>1</v>
      </c>
      <c r="O75" s="84">
        <v>1</v>
      </c>
      <c r="P75" s="84">
        <v>2</v>
      </c>
      <c r="Q75" s="84">
        <v>0</v>
      </c>
      <c r="R75" s="84">
        <v>0</v>
      </c>
      <c r="S75" s="84">
        <v>0</v>
      </c>
      <c r="T75" s="84" t="s">
        <v>213</v>
      </c>
    </row>
    <row r="76" spans="1:20" s="14" customFormat="1" ht="26.25">
      <c r="A76" s="94" t="str">
        <f t="shared" si="0"/>
        <v/>
      </c>
      <c r="B76" s="106"/>
      <c r="C76" s="24" t="s">
        <v>90</v>
      </c>
      <c r="D76" s="94"/>
      <c r="E76" s="94"/>
      <c r="F76" s="94"/>
      <c r="G76" s="94"/>
      <c r="H76" s="94"/>
      <c r="I76" s="94"/>
      <c r="J76" s="94"/>
      <c r="K76" s="94"/>
      <c r="L76" s="98">
        <f>+SUBTOTAL(9,L77:L98)</f>
        <v>34.756</v>
      </c>
      <c r="M76" s="94"/>
      <c r="N76" s="94"/>
      <c r="O76" s="94"/>
      <c r="P76" s="94"/>
      <c r="Q76" s="94"/>
      <c r="R76" s="94"/>
      <c r="S76" s="94"/>
      <c r="T76" s="94"/>
    </row>
    <row r="77" spans="1:20" s="14" customFormat="1" ht="26.25">
      <c r="A77" s="65"/>
      <c r="B77" s="107"/>
      <c r="C77" s="66" t="s">
        <v>69</v>
      </c>
      <c r="D77" s="65"/>
      <c r="E77" s="65"/>
      <c r="F77" s="65"/>
      <c r="G77" s="65"/>
      <c r="H77" s="65"/>
      <c r="I77" s="65"/>
      <c r="J77" s="65"/>
      <c r="K77" s="65"/>
      <c r="L77" s="69">
        <f>+SUBTOTAL(9,L78:L78)</f>
        <v>0.95599999999999996</v>
      </c>
      <c r="M77" s="65"/>
      <c r="N77" s="65"/>
      <c r="O77" s="65"/>
      <c r="P77" s="65"/>
      <c r="Q77" s="65"/>
      <c r="R77" s="65"/>
      <c r="S77" s="65"/>
      <c r="T77" s="65"/>
    </row>
    <row r="78" spans="1:20" s="14" customFormat="1">
      <c r="A78" s="65">
        <v>5</v>
      </c>
      <c r="B78" s="107">
        <v>1</v>
      </c>
      <c r="C78" s="71" t="s">
        <v>228</v>
      </c>
      <c r="D78" s="65">
        <v>1.6</v>
      </c>
      <c r="E78" s="65">
        <v>12</v>
      </c>
      <c r="F78" s="65" t="s">
        <v>78</v>
      </c>
      <c r="G78" s="65" t="s">
        <v>77</v>
      </c>
      <c r="H78" s="65" t="s">
        <v>70</v>
      </c>
      <c r="I78" s="65" t="s">
        <v>71</v>
      </c>
      <c r="J78" s="79">
        <v>17.456167412792801</v>
      </c>
      <c r="K78" s="79">
        <v>102.77222176704601</v>
      </c>
      <c r="L78" s="72">
        <v>0.95599999999999996</v>
      </c>
      <c r="M78" s="65">
        <v>1</v>
      </c>
      <c r="N78" s="65">
        <v>1</v>
      </c>
      <c r="O78" s="65">
        <v>1</v>
      </c>
      <c r="P78" s="65">
        <v>4</v>
      </c>
      <c r="Q78" s="65">
        <v>0</v>
      </c>
      <c r="R78" s="65">
        <v>0</v>
      </c>
      <c r="S78" s="65">
        <v>0</v>
      </c>
      <c r="T78" s="65" t="s">
        <v>222</v>
      </c>
    </row>
    <row r="79" spans="1:20" s="14" customFormat="1" ht="26.25">
      <c r="A79" s="65"/>
      <c r="B79" s="107"/>
      <c r="C79" s="66" t="s">
        <v>200</v>
      </c>
      <c r="D79" s="65"/>
      <c r="E79" s="65"/>
      <c r="F79" s="65"/>
      <c r="G79" s="65"/>
      <c r="H79" s="65"/>
      <c r="I79" s="65"/>
      <c r="J79" s="65"/>
      <c r="K79" s="65"/>
      <c r="L79" s="69">
        <f>+SUBTOTAL(9,L80:L80)</f>
        <v>12</v>
      </c>
      <c r="M79" s="65"/>
      <c r="N79" s="65"/>
      <c r="O79" s="65"/>
      <c r="P79" s="65"/>
      <c r="Q79" s="65"/>
      <c r="R79" s="65"/>
      <c r="S79" s="65"/>
      <c r="T79" s="65"/>
    </row>
    <row r="80" spans="1:20" s="16" customFormat="1">
      <c r="A80" s="73" t="str">
        <f>+IF(B80&lt;&gt;"","5","")</f>
        <v>5</v>
      </c>
      <c r="B80" s="108">
        <v>1</v>
      </c>
      <c r="C80" s="109" t="s">
        <v>226</v>
      </c>
      <c r="D80" s="73">
        <v>1.6</v>
      </c>
      <c r="E80" s="73">
        <v>12</v>
      </c>
      <c r="F80" s="73" t="s">
        <v>221</v>
      </c>
      <c r="G80" s="73" t="s">
        <v>77</v>
      </c>
      <c r="H80" s="73" t="s">
        <v>70</v>
      </c>
      <c r="I80" s="73" t="s">
        <v>71</v>
      </c>
      <c r="J80" s="73">
        <v>17.376899999999999</v>
      </c>
      <c r="K80" s="73">
        <v>102.6019</v>
      </c>
      <c r="L80" s="110">
        <v>12</v>
      </c>
      <c r="M80" s="73">
        <v>1</v>
      </c>
      <c r="N80" s="73">
        <v>1</v>
      </c>
      <c r="O80" s="73">
        <v>1</v>
      </c>
      <c r="P80" s="73">
        <v>4</v>
      </c>
      <c r="Q80" s="73">
        <v>0</v>
      </c>
      <c r="R80" s="73">
        <v>0</v>
      </c>
      <c r="S80" s="73">
        <v>0</v>
      </c>
      <c r="T80" s="73" t="s">
        <v>213</v>
      </c>
    </row>
    <row r="81" spans="1:20" s="14" customFormat="1" ht="26.25">
      <c r="A81" s="65"/>
      <c r="B81" s="107"/>
      <c r="C81" s="66" t="s">
        <v>163</v>
      </c>
      <c r="D81" s="65"/>
      <c r="E81" s="65"/>
      <c r="F81" s="65"/>
      <c r="G81" s="65"/>
      <c r="H81" s="65"/>
      <c r="I81" s="65"/>
      <c r="J81" s="65"/>
      <c r="K81" s="65"/>
      <c r="L81" s="69">
        <f>+SUBTOTAL(9,L82:L83)</f>
        <v>3.5</v>
      </c>
      <c r="M81" s="65"/>
      <c r="N81" s="65"/>
      <c r="O81" s="65"/>
      <c r="P81" s="65"/>
      <c r="Q81" s="65"/>
      <c r="R81" s="65"/>
      <c r="S81" s="65"/>
      <c r="T81" s="65"/>
    </row>
    <row r="82" spans="1:20" s="14" customFormat="1">
      <c r="A82" s="107">
        <v>5</v>
      </c>
      <c r="B82" s="107">
        <v>1</v>
      </c>
      <c r="C82" s="111" t="s">
        <v>183</v>
      </c>
      <c r="D82" s="107">
        <v>1.6</v>
      </c>
      <c r="E82" s="107">
        <v>12</v>
      </c>
      <c r="F82" s="112" t="s">
        <v>174</v>
      </c>
      <c r="G82" s="112" t="s">
        <v>152</v>
      </c>
      <c r="H82" s="112" t="s">
        <v>147</v>
      </c>
      <c r="I82" s="113" t="s">
        <v>134</v>
      </c>
      <c r="J82" s="107">
        <v>17.311800000000002</v>
      </c>
      <c r="K82" s="107">
        <v>103.7366</v>
      </c>
      <c r="L82" s="114">
        <v>1.5</v>
      </c>
      <c r="M82" s="115">
        <v>1</v>
      </c>
      <c r="N82" s="116">
        <v>1</v>
      </c>
      <c r="O82" s="116">
        <v>1</v>
      </c>
      <c r="P82" s="116">
        <v>2</v>
      </c>
      <c r="Q82" s="107" t="s">
        <v>92</v>
      </c>
      <c r="R82" s="107" t="s">
        <v>92</v>
      </c>
      <c r="S82" s="107" t="s">
        <v>92</v>
      </c>
      <c r="T82" s="107" t="s">
        <v>166</v>
      </c>
    </row>
    <row r="83" spans="1:20" s="14" customFormat="1" ht="48">
      <c r="A83" s="107">
        <v>5</v>
      </c>
      <c r="B83" s="107">
        <v>2</v>
      </c>
      <c r="C83" s="111" t="s">
        <v>184</v>
      </c>
      <c r="D83" s="107">
        <v>1.6</v>
      </c>
      <c r="E83" s="107">
        <v>12</v>
      </c>
      <c r="F83" s="112" t="s">
        <v>174</v>
      </c>
      <c r="G83" s="112" t="s">
        <v>152</v>
      </c>
      <c r="H83" s="112" t="s">
        <v>147</v>
      </c>
      <c r="I83" s="113" t="s">
        <v>134</v>
      </c>
      <c r="J83" s="107">
        <v>17.307300000000001</v>
      </c>
      <c r="K83" s="107">
        <v>103.7401</v>
      </c>
      <c r="L83" s="114">
        <v>2</v>
      </c>
      <c r="M83" s="115">
        <v>1</v>
      </c>
      <c r="N83" s="116">
        <v>1</v>
      </c>
      <c r="O83" s="116">
        <v>1</v>
      </c>
      <c r="P83" s="116">
        <v>2</v>
      </c>
      <c r="Q83" s="107" t="s">
        <v>92</v>
      </c>
      <c r="R83" s="107" t="s">
        <v>92</v>
      </c>
      <c r="S83" s="107" t="s">
        <v>92</v>
      </c>
      <c r="T83" s="107" t="s">
        <v>166</v>
      </c>
    </row>
    <row r="84" spans="1:20" s="14" customFormat="1" ht="26.25">
      <c r="A84" s="65"/>
      <c r="B84" s="107"/>
      <c r="C84" s="66" t="s">
        <v>185</v>
      </c>
      <c r="D84" s="65"/>
      <c r="E84" s="65"/>
      <c r="F84" s="65"/>
      <c r="G84" s="65"/>
      <c r="H84" s="65"/>
      <c r="I84" s="65"/>
      <c r="J84" s="65"/>
      <c r="K84" s="65"/>
      <c r="L84" s="69">
        <f>+SUBTOTAL(9,L85:L88)</f>
        <v>10.450000000000001</v>
      </c>
      <c r="M84" s="65"/>
      <c r="N84" s="65"/>
      <c r="O84" s="65"/>
      <c r="P84" s="65"/>
      <c r="Q84" s="65"/>
      <c r="R84" s="65"/>
      <c r="S84" s="65"/>
      <c r="T84" s="65"/>
    </row>
    <row r="85" spans="1:20" s="14" customFormat="1" ht="48">
      <c r="A85" s="107">
        <v>5</v>
      </c>
      <c r="B85" s="107">
        <v>1</v>
      </c>
      <c r="C85" s="111" t="s">
        <v>194</v>
      </c>
      <c r="D85" s="107">
        <v>1.6</v>
      </c>
      <c r="E85" s="107">
        <v>12</v>
      </c>
      <c r="F85" s="112" t="s">
        <v>186</v>
      </c>
      <c r="G85" s="112" t="s">
        <v>187</v>
      </c>
      <c r="H85" s="112" t="s">
        <v>70</v>
      </c>
      <c r="I85" s="113" t="s">
        <v>82</v>
      </c>
      <c r="J85" s="117">
        <v>17.076640000000001</v>
      </c>
      <c r="K85" s="117">
        <v>103.02382</v>
      </c>
      <c r="L85" s="118">
        <v>2.2000000000000002</v>
      </c>
      <c r="M85" s="115">
        <v>1</v>
      </c>
      <c r="N85" s="116">
        <v>1</v>
      </c>
      <c r="O85" s="116">
        <v>1</v>
      </c>
      <c r="P85" s="116">
        <v>4</v>
      </c>
      <c r="Q85" s="107" t="s">
        <v>92</v>
      </c>
      <c r="R85" s="107" t="s">
        <v>92</v>
      </c>
      <c r="S85" s="107" t="s">
        <v>92</v>
      </c>
      <c r="T85" s="107" t="s">
        <v>191</v>
      </c>
    </row>
    <row r="86" spans="1:20" s="14" customFormat="1" ht="27.75">
      <c r="A86" s="107">
        <v>5</v>
      </c>
      <c r="B86" s="107">
        <v>2</v>
      </c>
      <c r="C86" s="111" t="s">
        <v>195</v>
      </c>
      <c r="D86" s="107">
        <v>1.6</v>
      </c>
      <c r="E86" s="107">
        <v>12</v>
      </c>
      <c r="F86" s="112" t="s">
        <v>186</v>
      </c>
      <c r="G86" s="112" t="s">
        <v>187</v>
      </c>
      <c r="H86" s="112" t="s">
        <v>70</v>
      </c>
      <c r="I86" s="113" t="s">
        <v>82</v>
      </c>
      <c r="J86" s="119">
        <v>17.076640000000001</v>
      </c>
      <c r="K86" s="119">
        <v>103.02382</v>
      </c>
      <c r="L86" s="118">
        <v>0.35</v>
      </c>
      <c r="M86" s="115">
        <v>1</v>
      </c>
      <c r="N86" s="116">
        <v>1</v>
      </c>
      <c r="O86" s="116">
        <v>1</v>
      </c>
      <c r="P86" s="116">
        <v>4</v>
      </c>
      <c r="Q86" s="107" t="s">
        <v>92</v>
      </c>
      <c r="R86" s="107" t="s">
        <v>92</v>
      </c>
      <c r="S86" s="107" t="s">
        <v>92</v>
      </c>
      <c r="T86" s="107" t="s">
        <v>191</v>
      </c>
    </row>
    <row r="87" spans="1:20" s="14" customFormat="1" ht="27.75">
      <c r="A87" s="107">
        <v>5</v>
      </c>
      <c r="B87" s="107">
        <v>3</v>
      </c>
      <c r="C87" s="111" t="s">
        <v>196</v>
      </c>
      <c r="D87" s="107">
        <v>1.6</v>
      </c>
      <c r="E87" s="107">
        <v>12</v>
      </c>
      <c r="F87" s="112" t="s">
        <v>186</v>
      </c>
      <c r="G87" s="112" t="s">
        <v>187</v>
      </c>
      <c r="H87" s="112" t="s">
        <v>70</v>
      </c>
      <c r="I87" s="113" t="s">
        <v>82</v>
      </c>
      <c r="J87" s="117">
        <v>17.076640000000001</v>
      </c>
      <c r="K87" s="119">
        <v>103.02382</v>
      </c>
      <c r="L87" s="118">
        <v>1.5</v>
      </c>
      <c r="M87" s="115">
        <v>1</v>
      </c>
      <c r="N87" s="116">
        <v>1</v>
      </c>
      <c r="O87" s="116">
        <v>1</v>
      </c>
      <c r="P87" s="116">
        <v>4</v>
      </c>
      <c r="Q87" s="107" t="s">
        <v>92</v>
      </c>
      <c r="R87" s="107" t="s">
        <v>92</v>
      </c>
      <c r="S87" s="107" t="s">
        <v>92</v>
      </c>
      <c r="T87" s="107" t="s">
        <v>191</v>
      </c>
    </row>
    <row r="88" spans="1:20" s="14" customFormat="1" ht="27.75">
      <c r="A88" s="107">
        <v>5</v>
      </c>
      <c r="B88" s="107">
        <v>4</v>
      </c>
      <c r="C88" s="111" t="s">
        <v>231</v>
      </c>
      <c r="D88" s="107"/>
      <c r="E88" s="107"/>
      <c r="F88" s="112" t="s">
        <v>186</v>
      </c>
      <c r="G88" s="112" t="s">
        <v>187</v>
      </c>
      <c r="H88" s="112" t="s">
        <v>70</v>
      </c>
      <c r="I88" s="113" t="s">
        <v>82</v>
      </c>
      <c r="J88" s="117">
        <v>17.076640000000001</v>
      </c>
      <c r="K88" s="119">
        <v>103.02382</v>
      </c>
      <c r="L88" s="118">
        <v>6.4</v>
      </c>
      <c r="M88" s="115"/>
      <c r="N88" s="116"/>
      <c r="O88" s="116"/>
      <c r="P88" s="116"/>
      <c r="Q88" s="107"/>
      <c r="R88" s="107"/>
      <c r="S88" s="107"/>
      <c r="T88" s="107"/>
    </row>
    <row r="89" spans="1:20" s="14" customFormat="1" ht="26.25">
      <c r="A89" s="107"/>
      <c r="B89" s="107"/>
      <c r="C89" s="81" t="s">
        <v>94</v>
      </c>
      <c r="D89" s="65">
        <v>1.6</v>
      </c>
      <c r="E89" s="65">
        <v>12</v>
      </c>
      <c r="F89" s="65"/>
      <c r="G89" s="65"/>
      <c r="H89" s="65"/>
      <c r="I89" s="65"/>
      <c r="J89" s="65"/>
      <c r="K89" s="65"/>
      <c r="L89" s="69">
        <f>+SUBTOTAL(9,L90:L90)</f>
        <v>0.5</v>
      </c>
      <c r="M89" s="65"/>
      <c r="N89" s="65"/>
      <c r="O89" s="65"/>
      <c r="P89" s="65"/>
      <c r="Q89" s="65"/>
      <c r="R89" s="65"/>
      <c r="S89" s="65"/>
      <c r="T89" s="65"/>
    </row>
    <row r="90" spans="1:20" s="14" customFormat="1">
      <c r="A90" s="107">
        <v>5</v>
      </c>
      <c r="B90" s="107">
        <v>1</v>
      </c>
      <c r="C90" s="111" t="s">
        <v>107</v>
      </c>
      <c r="D90" s="65">
        <v>1.6</v>
      </c>
      <c r="E90" s="65">
        <v>12</v>
      </c>
      <c r="F90" s="65" t="s">
        <v>96</v>
      </c>
      <c r="G90" s="65" t="s">
        <v>97</v>
      </c>
      <c r="H90" s="65" t="s">
        <v>93</v>
      </c>
      <c r="I90" s="65" t="s">
        <v>71</v>
      </c>
      <c r="J90" s="79">
        <v>18.05725</v>
      </c>
      <c r="K90" s="79">
        <v>103.15105560000001</v>
      </c>
      <c r="L90" s="104">
        <v>0.5</v>
      </c>
      <c r="M90" s="65">
        <v>1</v>
      </c>
      <c r="N90" s="65">
        <v>1</v>
      </c>
      <c r="O90" s="65">
        <v>1</v>
      </c>
      <c r="P90" s="65">
        <v>2</v>
      </c>
      <c r="Q90" s="65">
        <v>0</v>
      </c>
      <c r="R90" s="65">
        <v>0</v>
      </c>
      <c r="S90" s="65">
        <v>0</v>
      </c>
      <c r="T90" s="65" t="s">
        <v>95</v>
      </c>
    </row>
    <row r="91" spans="1:20" s="14" customFormat="1" ht="26.25">
      <c r="A91" s="107"/>
      <c r="B91" s="107"/>
      <c r="C91" s="81" t="s">
        <v>143</v>
      </c>
      <c r="D91" s="65"/>
      <c r="E91" s="65"/>
      <c r="F91" s="65"/>
      <c r="G91" s="65"/>
      <c r="H91" s="65"/>
      <c r="I91" s="65"/>
      <c r="J91" s="79"/>
      <c r="K91" s="79"/>
      <c r="L91" s="69">
        <f>+SUBTOTAL(9,L92:L92)</f>
        <v>2</v>
      </c>
      <c r="M91" s="65"/>
      <c r="N91" s="65"/>
      <c r="O91" s="65"/>
      <c r="P91" s="65"/>
      <c r="Q91" s="65"/>
      <c r="R91" s="65"/>
      <c r="S91" s="65"/>
      <c r="T91" s="65"/>
    </row>
    <row r="92" spans="1:20" s="14" customFormat="1">
      <c r="A92" s="107">
        <v>5</v>
      </c>
      <c r="B92" s="107">
        <v>2</v>
      </c>
      <c r="C92" s="120" t="s">
        <v>156</v>
      </c>
      <c r="D92" s="107">
        <v>1.6</v>
      </c>
      <c r="E92" s="107">
        <v>12</v>
      </c>
      <c r="F92" s="121" t="s">
        <v>154</v>
      </c>
      <c r="G92" s="122" t="s">
        <v>154</v>
      </c>
      <c r="H92" s="123" t="s">
        <v>147</v>
      </c>
      <c r="I92" s="107" t="s">
        <v>71</v>
      </c>
      <c r="J92" s="124">
        <v>103.738</v>
      </c>
      <c r="K92" s="125">
        <v>17.653400000000001</v>
      </c>
      <c r="L92" s="126">
        <v>2</v>
      </c>
      <c r="M92" s="70">
        <v>1</v>
      </c>
      <c r="N92" s="127">
        <v>1</v>
      </c>
      <c r="O92" s="127">
        <v>1</v>
      </c>
      <c r="P92" s="127">
        <v>2</v>
      </c>
      <c r="Q92" s="127">
        <v>0</v>
      </c>
      <c r="R92" s="127">
        <v>100</v>
      </c>
      <c r="S92" s="127">
        <v>0</v>
      </c>
      <c r="T92" s="107" t="s">
        <v>148</v>
      </c>
    </row>
    <row r="93" spans="1:20" s="14" customFormat="1" ht="26.25">
      <c r="A93" s="107"/>
      <c r="B93" s="107"/>
      <c r="C93" s="81" t="s">
        <v>227</v>
      </c>
      <c r="D93" s="65"/>
      <c r="E93" s="65"/>
      <c r="F93" s="65"/>
      <c r="G93" s="65"/>
      <c r="H93" s="65"/>
      <c r="I93" s="65"/>
      <c r="J93" s="65"/>
      <c r="K93" s="65"/>
      <c r="L93" s="69">
        <f>+SUBTOTAL(9,L94:L98)</f>
        <v>5.35</v>
      </c>
      <c r="M93" s="65"/>
      <c r="N93" s="65"/>
      <c r="O93" s="65"/>
      <c r="P93" s="65"/>
      <c r="Q93" s="65"/>
      <c r="R93" s="65"/>
      <c r="S93" s="65"/>
      <c r="T93" s="65"/>
    </row>
    <row r="94" spans="1:20" s="14" customFormat="1">
      <c r="A94" s="107">
        <v>5</v>
      </c>
      <c r="B94" s="107">
        <v>3</v>
      </c>
      <c r="C94" s="127" t="s">
        <v>114</v>
      </c>
      <c r="D94" s="107">
        <v>1.6</v>
      </c>
      <c r="E94" s="65">
        <v>12</v>
      </c>
      <c r="F94" s="65" t="s">
        <v>110</v>
      </c>
      <c r="G94" s="65" t="s">
        <v>77</v>
      </c>
      <c r="H94" s="65" t="s">
        <v>111</v>
      </c>
      <c r="I94" s="65" t="s">
        <v>71</v>
      </c>
      <c r="J94" s="79">
        <v>18.273438966083447</v>
      </c>
      <c r="K94" s="79">
        <v>103.88177977766139</v>
      </c>
      <c r="L94" s="104">
        <v>1.2</v>
      </c>
      <c r="M94" s="65">
        <v>1</v>
      </c>
      <c r="N94" s="65">
        <v>4</v>
      </c>
      <c r="O94" s="65">
        <v>1</v>
      </c>
      <c r="P94" s="65">
        <v>4</v>
      </c>
      <c r="Q94" s="65" t="s">
        <v>92</v>
      </c>
      <c r="R94" s="65" t="s">
        <v>92</v>
      </c>
      <c r="S94" s="65" t="s">
        <v>92</v>
      </c>
      <c r="T94" s="65" t="s">
        <v>98</v>
      </c>
    </row>
    <row r="95" spans="1:20" s="15" customFormat="1" ht="48">
      <c r="A95" s="128">
        <v>5</v>
      </c>
      <c r="B95" s="128">
        <v>4</v>
      </c>
      <c r="C95" s="111" t="s">
        <v>115</v>
      </c>
      <c r="D95" s="107">
        <v>1.6</v>
      </c>
      <c r="E95" s="100">
        <v>12</v>
      </c>
      <c r="F95" s="100" t="s">
        <v>116</v>
      </c>
      <c r="G95" s="100" t="s">
        <v>117</v>
      </c>
      <c r="H95" s="100" t="s">
        <v>111</v>
      </c>
      <c r="I95" s="100" t="s">
        <v>71</v>
      </c>
      <c r="J95" s="129" t="s">
        <v>118</v>
      </c>
      <c r="K95" s="129" t="s">
        <v>119</v>
      </c>
      <c r="L95" s="130">
        <v>0.65</v>
      </c>
      <c r="M95" s="100">
        <v>1</v>
      </c>
      <c r="N95" s="100">
        <v>4</v>
      </c>
      <c r="O95" s="100">
        <v>1</v>
      </c>
      <c r="P95" s="100">
        <v>4</v>
      </c>
      <c r="Q95" s="100" t="s">
        <v>92</v>
      </c>
      <c r="R95" s="100" t="s">
        <v>92</v>
      </c>
      <c r="S95" s="100" t="s">
        <v>92</v>
      </c>
      <c r="T95" s="100" t="s">
        <v>98</v>
      </c>
    </row>
    <row r="96" spans="1:20" s="14" customFormat="1">
      <c r="A96" s="107">
        <v>5</v>
      </c>
      <c r="B96" s="107">
        <v>5</v>
      </c>
      <c r="C96" s="111" t="s">
        <v>120</v>
      </c>
      <c r="D96" s="107">
        <v>1.6</v>
      </c>
      <c r="E96" s="65">
        <v>12</v>
      </c>
      <c r="F96" s="65" t="s">
        <v>110</v>
      </c>
      <c r="G96" s="65" t="s">
        <v>77</v>
      </c>
      <c r="H96" s="65" t="s">
        <v>111</v>
      </c>
      <c r="I96" s="65" t="s">
        <v>71</v>
      </c>
      <c r="J96" s="79">
        <v>18.273438966083447</v>
      </c>
      <c r="K96" s="79">
        <v>103.88177977766139</v>
      </c>
      <c r="L96" s="104">
        <v>3</v>
      </c>
      <c r="M96" s="65">
        <v>1</v>
      </c>
      <c r="N96" s="65">
        <v>4</v>
      </c>
      <c r="O96" s="65">
        <v>1</v>
      </c>
      <c r="P96" s="65">
        <v>4</v>
      </c>
      <c r="Q96" s="65" t="s">
        <v>92</v>
      </c>
      <c r="R96" s="65" t="s">
        <v>92</v>
      </c>
      <c r="S96" s="65" t="s">
        <v>92</v>
      </c>
      <c r="T96" s="65" t="s">
        <v>98</v>
      </c>
    </row>
    <row r="97" spans="1:20" s="14" customFormat="1">
      <c r="A97" s="107">
        <v>5</v>
      </c>
      <c r="B97" s="107">
        <v>6</v>
      </c>
      <c r="C97" s="111" t="s">
        <v>121</v>
      </c>
      <c r="D97" s="107">
        <v>1.6</v>
      </c>
      <c r="E97" s="65">
        <v>12</v>
      </c>
      <c r="F97" s="65" t="s">
        <v>110</v>
      </c>
      <c r="G97" s="65" t="s">
        <v>77</v>
      </c>
      <c r="H97" s="65" t="s">
        <v>111</v>
      </c>
      <c r="I97" s="65" t="s">
        <v>71</v>
      </c>
      <c r="J97" s="79">
        <v>18.273438966083447</v>
      </c>
      <c r="K97" s="79">
        <v>103.88177977766139</v>
      </c>
      <c r="L97" s="104">
        <v>0.35</v>
      </c>
      <c r="M97" s="65">
        <v>1</v>
      </c>
      <c r="N97" s="65">
        <v>4</v>
      </c>
      <c r="O97" s="65">
        <v>1</v>
      </c>
      <c r="P97" s="65">
        <v>4</v>
      </c>
      <c r="Q97" s="65" t="s">
        <v>92</v>
      </c>
      <c r="R97" s="65" t="s">
        <v>92</v>
      </c>
      <c r="S97" s="65" t="s">
        <v>92</v>
      </c>
      <c r="T97" s="65" t="s">
        <v>98</v>
      </c>
    </row>
    <row r="98" spans="1:20" s="14" customFormat="1">
      <c r="A98" s="131">
        <v>5</v>
      </c>
      <c r="B98" s="131">
        <v>7</v>
      </c>
      <c r="C98" s="132" t="s">
        <v>122</v>
      </c>
      <c r="D98" s="131">
        <v>1.6</v>
      </c>
      <c r="E98" s="84">
        <v>12</v>
      </c>
      <c r="F98" s="84" t="s">
        <v>110</v>
      </c>
      <c r="G98" s="84" t="s">
        <v>77</v>
      </c>
      <c r="H98" s="84" t="s">
        <v>111</v>
      </c>
      <c r="I98" s="84" t="s">
        <v>71</v>
      </c>
      <c r="J98" s="92">
        <v>18.273438966083447</v>
      </c>
      <c r="K98" s="92">
        <v>103.88177977766139</v>
      </c>
      <c r="L98" s="105">
        <v>0.15</v>
      </c>
      <c r="M98" s="84">
        <v>1</v>
      </c>
      <c r="N98" s="84">
        <v>4</v>
      </c>
      <c r="O98" s="84">
        <v>1</v>
      </c>
      <c r="P98" s="84">
        <v>4</v>
      </c>
      <c r="Q98" s="84" t="s">
        <v>92</v>
      </c>
      <c r="R98" s="84" t="s">
        <v>92</v>
      </c>
      <c r="S98" s="84" t="s">
        <v>92</v>
      </c>
      <c r="T98" s="84" t="s">
        <v>98</v>
      </c>
    </row>
    <row r="99" spans="1:20" s="14" customFormat="1" ht="26.25">
      <c r="A99" s="94" t="str">
        <f>+IF(B99&lt;&gt;"","5","")</f>
        <v/>
      </c>
      <c r="B99" s="106"/>
      <c r="C99" s="24" t="s">
        <v>199</v>
      </c>
      <c r="D99" s="94"/>
      <c r="E99" s="94"/>
      <c r="F99" s="94"/>
      <c r="G99" s="94"/>
      <c r="H99" s="94"/>
      <c r="I99" s="94"/>
      <c r="J99" s="94"/>
      <c r="K99" s="94"/>
      <c r="L99" s="98">
        <f>+SUBTOTAL(9,L100:L103)</f>
        <v>32.393999999999998</v>
      </c>
      <c r="M99" s="94"/>
      <c r="N99" s="94"/>
      <c r="O99" s="94"/>
      <c r="P99" s="94"/>
      <c r="Q99" s="94"/>
      <c r="R99" s="94"/>
      <c r="S99" s="94"/>
      <c r="T99" s="94"/>
    </row>
    <row r="100" spans="1:20" s="14" customFormat="1" ht="26.25">
      <c r="A100" s="65"/>
      <c r="B100" s="107"/>
      <c r="C100" s="66" t="s">
        <v>200</v>
      </c>
      <c r="D100" s="65"/>
      <c r="E100" s="65"/>
      <c r="F100" s="65"/>
      <c r="G100" s="65"/>
      <c r="H100" s="65"/>
      <c r="I100" s="65"/>
      <c r="J100" s="65"/>
      <c r="K100" s="65"/>
      <c r="L100" s="69">
        <f>+SUBTOTAL(9,L101)</f>
        <v>15</v>
      </c>
      <c r="M100" s="65"/>
      <c r="N100" s="65"/>
      <c r="O100" s="65"/>
      <c r="P100" s="65"/>
      <c r="Q100" s="65"/>
      <c r="R100" s="65"/>
      <c r="S100" s="65"/>
      <c r="T100" s="65"/>
    </row>
    <row r="101" spans="1:20" s="14" customFormat="1">
      <c r="A101" s="65" t="str">
        <f>+IF(B101&lt;&gt;"","5","")</f>
        <v>5</v>
      </c>
      <c r="B101" s="65">
        <v>1</v>
      </c>
      <c r="C101" s="71" t="s">
        <v>211</v>
      </c>
      <c r="D101" s="65">
        <v>1.3</v>
      </c>
      <c r="E101" s="65">
        <v>12</v>
      </c>
      <c r="F101" s="65" t="s">
        <v>221</v>
      </c>
      <c r="G101" s="65" t="s">
        <v>77</v>
      </c>
      <c r="H101" s="65" t="s">
        <v>70</v>
      </c>
      <c r="I101" s="65" t="s">
        <v>71</v>
      </c>
      <c r="J101" s="65">
        <v>17.376899999999999</v>
      </c>
      <c r="K101" s="65">
        <v>102.6019</v>
      </c>
      <c r="L101" s="104">
        <v>15</v>
      </c>
      <c r="M101" s="65">
        <v>1</v>
      </c>
      <c r="N101" s="65">
        <v>1</v>
      </c>
      <c r="O101" s="65">
        <v>1</v>
      </c>
      <c r="P101" s="65">
        <v>1</v>
      </c>
      <c r="Q101" s="65">
        <v>0</v>
      </c>
      <c r="R101" s="65">
        <v>0</v>
      </c>
      <c r="S101" s="65">
        <v>0</v>
      </c>
      <c r="T101" s="65" t="s">
        <v>213</v>
      </c>
    </row>
    <row r="102" spans="1:20" s="14" customFormat="1" ht="26.25">
      <c r="A102" s="65"/>
      <c r="B102" s="65"/>
      <c r="C102" s="66" t="s">
        <v>163</v>
      </c>
      <c r="D102" s="65"/>
      <c r="E102" s="65"/>
      <c r="F102" s="65"/>
      <c r="G102" s="65"/>
      <c r="H102" s="65"/>
      <c r="I102" s="65"/>
      <c r="J102" s="65"/>
      <c r="K102" s="65"/>
      <c r="L102" s="69">
        <f>+SUBTOTAL(9,L103)</f>
        <v>17.393999999999998</v>
      </c>
      <c r="M102" s="65"/>
      <c r="N102" s="65"/>
      <c r="O102" s="65"/>
      <c r="P102" s="65"/>
      <c r="Q102" s="65"/>
      <c r="R102" s="65"/>
      <c r="S102" s="65"/>
      <c r="T102" s="65"/>
    </row>
    <row r="103" spans="1:20" s="14" customFormat="1" ht="65.25">
      <c r="A103" s="131">
        <v>5</v>
      </c>
      <c r="B103" s="131">
        <v>18</v>
      </c>
      <c r="C103" s="132" t="s">
        <v>167</v>
      </c>
      <c r="D103" s="131">
        <v>1.3</v>
      </c>
      <c r="E103" s="131">
        <v>2</v>
      </c>
      <c r="F103" s="133" t="s">
        <v>168</v>
      </c>
      <c r="G103" s="133" t="s">
        <v>169</v>
      </c>
      <c r="H103" s="134" t="s">
        <v>147</v>
      </c>
      <c r="I103" s="135" t="s">
        <v>134</v>
      </c>
      <c r="J103" s="136" t="s">
        <v>170</v>
      </c>
      <c r="K103" s="136" t="s">
        <v>171</v>
      </c>
      <c r="L103" s="137">
        <v>17.393999999999998</v>
      </c>
      <c r="M103" s="138">
        <v>1</v>
      </c>
      <c r="N103" s="138">
        <v>1</v>
      </c>
      <c r="O103" s="138">
        <v>1</v>
      </c>
      <c r="P103" s="139">
        <v>1</v>
      </c>
      <c r="Q103" s="90" t="s">
        <v>92</v>
      </c>
      <c r="R103" s="131" t="s">
        <v>92</v>
      </c>
      <c r="S103" s="131" t="s">
        <v>92</v>
      </c>
      <c r="T103" s="131" t="s">
        <v>166</v>
      </c>
    </row>
  </sheetData>
  <autoFilter ref="A8:T103"/>
  <mergeCells count="19">
    <mergeCell ref="T5:T7"/>
    <mergeCell ref="J6:K6"/>
    <mergeCell ref="M6:O6"/>
    <mergeCell ref="P6:P7"/>
    <mergeCell ref="Q6:Q7"/>
    <mergeCell ref="R6:R7"/>
    <mergeCell ref="S6:S7"/>
    <mergeCell ref="B1:S1"/>
    <mergeCell ref="B2:S2"/>
    <mergeCell ref="B3:S3"/>
    <mergeCell ref="A5:A7"/>
    <mergeCell ref="B5:B7"/>
    <mergeCell ref="C5:C7"/>
    <mergeCell ref="D5:D7"/>
    <mergeCell ref="E5:E7"/>
    <mergeCell ref="F5:K5"/>
    <mergeCell ref="L5:L7"/>
    <mergeCell ref="M5:P5"/>
    <mergeCell ref="Q5:S5"/>
  </mergeCells>
  <pageMargins left="0.11811023622047245" right="0" top="0.74803149606299213" bottom="0.74803149606299213" header="0.31496062992125984" footer="0.31496062992125984"/>
  <pageSetup scale="55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3</vt:i4>
      </vt:variant>
      <vt:variant>
        <vt:lpstr>ช่วงที่มีชื่อ</vt:lpstr>
      </vt:variant>
      <vt:variant>
        <vt:i4>2</vt:i4>
      </vt:variant>
    </vt:vector>
  </HeadingPairs>
  <TitlesOfParts>
    <vt:vector size="5" baseType="lpstr">
      <vt:lpstr>ใส่รหัส</vt:lpstr>
      <vt:lpstr>สรุป</vt:lpstr>
      <vt:lpstr>สชป.5</vt:lpstr>
      <vt:lpstr>สชป.5!Print_Titles</vt:lpstr>
      <vt:lpstr>ใส่รหัส!Print_Titles</vt:lpstr>
    </vt:vector>
  </TitlesOfParts>
  <Company>sKz Community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birdz</dc:creator>
  <cp:lastModifiedBy>ACER</cp:lastModifiedBy>
  <cp:lastPrinted>2014-06-24T03:20:54Z</cp:lastPrinted>
  <dcterms:created xsi:type="dcterms:W3CDTF">2011-08-15T07:16:42Z</dcterms:created>
  <dcterms:modified xsi:type="dcterms:W3CDTF">2014-10-31T03:17:35Z</dcterms:modified>
</cp:coreProperties>
</file>